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so14635\Desktop\"/>
    </mc:Choice>
  </mc:AlternateContent>
  <bookViews>
    <workbookView xWindow="0" yWindow="0" windowWidth="12150" windowHeight="12015"/>
  </bookViews>
  <sheets>
    <sheet name="Prjmy" sheetId="1" r:id="rId1"/>
    <sheet name="Výdavky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94" i="1" l="1"/>
  <c r="G96" i="1" l="1"/>
  <c r="F96" i="1"/>
  <c r="E96" i="1"/>
  <c r="D96" i="1"/>
  <c r="C96" i="1"/>
  <c r="B96" i="1"/>
  <c r="G95" i="1"/>
  <c r="F95" i="1"/>
  <c r="E95" i="1"/>
  <c r="D95" i="1"/>
  <c r="C95" i="1"/>
  <c r="B95" i="1"/>
  <c r="C94" i="1"/>
  <c r="C97" i="1" s="1"/>
  <c r="G92" i="1"/>
  <c r="F92" i="1"/>
  <c r="E92" i="1"/>
  <c r="D92" i="1"/>
  <c r="C92" i="1"/>
  <c r="B92" i="1"/>
  <c r="G76" i="1"/>
  <c r="F76" i="1"/>
  <c r="E76" i="1"/>
  <c r="D76" i="1"/>
  <c r="C76" i="1"/>
  <c r="B76" i="1"/>
  <c r="G64" i="1"/>
  <c r="G94" i="1" s="1"/>
  <c r="G97" i="1" s="1"/>
  <c r="D64" i="1"/>
  <c r="D94" i="1" s="1"/>
  <c r="D97" i="1" s="1"/>
  <c r="C64" i="1"/>
  <c r="G63" i="1"/>
  <c r="F63" i="1"/>
  <c r="E63" i="1"/>
  <c r="D63" i="1"/>
  <c r="C63" i="1"/>
  <c r="B63" i="1"/>
  <c r="G48" i="1"/>
  <c r="F48" i="1"/>
  <c r="F64" i="1" s="1"/>
  <c r="F94" i="1" s="1"/>
  <c r="F97" i="1" s="1"/>
  <c r="E48" i="1"/>
  <c r="D48" i="1"/>
  <c r="C48" i="1"/>
  <c r="B48" i="1"/>
  <c r="B64" i="1" s="1"/>
  <c r="B94" i="1" s="1"/>
  <c r="B97" i="1" s="1"/>
  <c r="G39" i="1"/>
  <c r="F39" i="1"/>
  <c r="E39" i="1"/>
  <c r="D39" i="1"/>
  <c r="C39" i="1"/>
  <c r="B39" i="1"/>
  <c r="G36" i="1"/>
  <c r="F36" i="1"/>
  <c r="E36" i="1"/>
  <c r="D36" i="1"/>
  <c r="C36" i="1"/>
  <c r="B36" i="1"/>
  <c r="G28" i="1"/>
  <c r="F28" i="1"/>
  <c r="E28" i="1"/>
  <c r="D28" i="1"/>
  <c r="C28" i="1"/>
  <c r="B28" i="1"/>
  <c r="G19" i="1"/>
  <c r="F19" i="1"/>
  <c r="E19" i="1"/>
  <c r="D19" i="1"/>
  <c r="C19" i="1"/>
  <c r="B19" i="1"/>
  <c r="G13" i="1"/>
  <c r="F13" i="1"/>
  <c r="E13" i="1"/>
  <c r="D13" i="1"/>
  <c r="C13" i="1"/>
  <c r="B13" i="1"/>
  <c r="D271" i="2"/>
  <c r="C271" i="2"/>
  <c r="B271" i="2"/>
  <c r="G270" i="2"/>
  <c r="F270" i="2"/>
  <c r="E270" i="2"/>
  <c r="D270" i="2"/>
  <c r="C270" i="2"/>
  <c r="B270" i="2"/>
  <c r="E269" i="2"/>
  <c r="D269" i="2"/>
  <c r="C269" i="2"/>
  <c r="B269" i="2"/>
  <c r="G268" i="2"/>
  <c r="F268" i="2"/>
  <c r="D268" i="2"/>
  <c r="C268" i="2"/>
  <c r="B268" i="2"/>
  <c r="G73" i="2"/>
  <c r="F73" i="2"/>
  <c r="E73" i="2"/>
  <c r="D73" i="2"/>
  <c r="C73" i="2"/>
  <c r="B73" i="2"/>
  <c r="G81" i="2"/>
  <c r="F81" i="2"/>
  <c r="E81" i="2"/>
  <c r="D81" i="2"/>
  <c r="C81" i="2"/>
  <c r="B81" i="2"/>
  <c r="G87" i="2"/>
  <c r="F87" i="2"/>
  <c r="E87" i="2"/>
  <c r="D87" i="2"/>
  <c r="C87" i="2"/>
  <c r="B87" i="2"/>
  <c r="G95" i="2"/>
  <c r="F95" i="2"/>
  <c r="E95" i="2"/>
  <c r="D95" i="2"/>
  <c r="C95" i="2"/>
  <c r="B95" i="2"/>
  <c r="G102" i="2"/>
  <c r="F102" i="2"/>
  <c r="E102" i="2"/>
  <c r="D102" i="2"/>
  <c r="C102" i="2"/>
  <c r="B102" i="2"/>
  <c r="G107" i="2"/>
  <c r="F107" i="2"/>
  <c r="E107" i="2"/>
  <c r="D107" i="2"/>
  <c r="C107" i="2"/>
  <c r="B107" i="2"/>
  <c r="G110" i="2"/>
  <c r="F110" i="2"/>
  <c r="E110" i="2"/>
  <c r="D110" i="2"/>
  <c r="C110" i="2"/>
  <c r="B110" i="2"/>
  <c r="G121" i="2"/>
  <c r="F121" i="2"/>
  <c r="E121" i="2"/>
  <c r="D121" i="2"/>
  <c r="C121" i="2"/>
  <c r="B121" i="2"/>
  <c r="G127" i="2"/>
  <c r="F127" i="2"/>
  <c r="E127" i="2"/>
  <c r="D127" i="2"/>
  <c r="C127" i="2"/>
  <c r="B127" i="2"/>
  <c r="G131" i="2"/>
  <c r="F131" i="2"/>
  <c r="E131" i="2"/>
  <c r="D131" i="2"/>
  <c r="C131" i="2"/>
  <c r="B131" i="2"/>
  <c r="G135" i="2"/>
  <c r="F135" i="2"/>
  <c r="E135" i="2"/>
  <c r="D135" i="2"/>
  <c r="C135" i="2"/>
  <c r="B135" i="2"/>
  <c r="G143" i="2"/>
  <c r="F143" i="2"/>
  <c r="E143" i="2"/>
  <c r="D143" i="2"/>
  <c r="C143" i="2"/>
  <c r="B143" i="2"/>
  <c r="G147" i="2"/>
  <c r="F147" i="2"/>
  <c r="E147" i="2"/>
  <c r="D147" i="2"/>
  <c r="C147" i="2"/>
  <c r="B147" i="2"/>
  <c r="G152" i="2"/>
  <c r="F152" i="2"/>
  <c r="E152" i="2"/>
  <c r="D152" i="2"/>
  <c r="C152" i="2"/>
  <c r="B152" i="2"/>
  <c r="G156" i="2"/>
  <c r="F156" i="2"/>
  <c r="E156" i="2"/>
  <c r="D156" i="2"/>
  <c r="C156" i="2"/>
  <c r="B156" i="2"/>
  <c r="G161" i="2"/>
  <c r="F161" i="2"/>
  <c r="E161" i="2"/>
  <c r="D161" i="2"/>
  <c r="C161" i="2"/>
  <c r="B161" i="2"/>
  <c r="G180" i="2"/>
  <c r="F180" i="2"/>
  <c r="E180" i="2"/>
  <c r="D180" i="2"/>
  <c r="C180" i="2"/>
  <c r="B180" i="2"/>
  <c r="G192" i="2"/>
  <c r="F192" i="2"/>
  <c r="E192" i="2"/>
  <c r="D192" i="2"/>
  <c r="C192" i="2"/>
  <c r="B192" i="2"/>
  <c r="G193" i="2"/>
  <c r="F193" i="2"/>
  <c r="E193" i="2"/>
  <c r="E268" i="2" s="1"/>
  <c r="E271" i="2" s="1"/>
  <c r="D193" i="2"/>
  <c r="C193" i="2"/>
  <c r="B193" i="2"/>
  <c r="G214" i="2"/>
  <c r="F214" i="2"/>
  <c r="E214" i="2"/>
  <c r="D214" i="2"/>
  <c r="C214" i="2"/>
  <c r="B214" i="2"/>
  <c r="G218" i="2"/>
  <c r="F218" i="2"/>
  <c r="E218" i="2"/>
  <c r="D218" i="2"/>
  <c r="C218" i="2"/>
  <c r="B218" i="2"/>
  <c r="G222" i="2"/>
  <c r="F222" i="2"/>
  <c r="E222" i="2"/>
  <c r="D222" i="2"/>
  <c r="C222" i="2"/>
  <c r="B222" i="2"/>
  <c r="G225" i="2"/>
  <c r="F225" i="2"/>
  <c r="E225" i="2"/>
  <c r="D225" i="2"/>
  <c r="C225" i="2"/>
  <c r="B225" i="2"/>
  <c r="G229" i="2"/>
  <c r="F229" i="2"/>
  <c r="E229" i="2"/>
  <c r="D229" i="2"/>
  <c r="C229" i="2"/>
  <c r="B229" i="2"/>
  <c r="G237" i="2"/>
  <c r="F237" i="2"/>
  <c r="E237" i="2"/>
  <c r="D237" i="2"/>
  <c r="C237" i="2"/>
  <c r="B237" i="2"/>
  <c r="G242" i="2"/>
  <c r="F242" i="2"/>
  <c r="E242" i="2"/>
  <c r="D242" i="2"/>
  <c r="C242" i="2"/>
  <c r="B242" i="2"/>
  <c r="G248" i="2"/>
  <c r="F248" i="2"/>
  <c r="E248" i="2"/>
  <c r="D248" i="2"/>
  <c r="C248" i="2"/>
  <c r="B248" i="2"/>
  <c r="G253" i="2"/>
  <c r="G269" i="2" s="1"/>
  <c r="G271" i="2" s="1"/>
  <c r="F253" i="2"/>
  <c r="F269" i="2" s="1"/>
  <c r="F271" i="2" s="1"/>
  <c r="E253" i="2"/>
  <c r="D253" i="2"/>
  <c r="C253" i="2"/>
  <c r="B253" i="2"/>
  <c r="G266" i="2"/>
  <c r="F266" i="2"/>
  <c r="E266" i="2"/>
  <c r="D266" i="2"/>
  <c r="C266" i="2"/>
  <c r="B266" i="2"/>
  <c r="G265" i="2"/>
  <c r="F265" i="2"/>
  <c r="E265" i="2"/>
  <c r="D265" i="2"/>
  <c r="C265" i="2"/>
  <c r="B265" i="2"/>
  <c r="G252" i="2"/>
  <c r="F252" i="2"/>
  <c r="E252" i="2"/>
  <c r="D252" i="2"/>
  <c r="C252" i="2"/>
  <c r="B252" i="2"/>
  <c r="E64" i="1" l="1"/>
  <c r="E97" i="1" s="1"/>
</calcChain>
</file>

<file path=xl/sharedStrings.xml><?xml version="1.0" encoding="utf-8"?>
<sst xmlns="http://schemas.openxmlformats.org/spreadsheetml/2006/main" count="389" uniqueCount="369">
  <si>
    <t>OBEC Lúčnica nad Žitavou</t>
  </si>
  <si>
    <t>v EUR</t>
  </si>
  <si>
    <t>Príjmy</t>
  </si>
  <si>
    <t>Bežné príjmy</t>
  </si>
  <si>
    <t>A) 100 Daňové príjmy</t>
  </si>
  <si>
    <t>Daňové príjmy – dane z majetku</t>
  </si>
  <si>
    <t>Daňové príjmy – dane z majetku spolu</t>
  </si>
  <si>
    <t>Daňové príjmy – dane za špecif. služby</t>
  </si>
  <si>
    <t>Daňové príjmy - dane za špecif. služby spolu</t>
  </si>
  <si>
    <r>
      <t>B) Nedaňové príjmy</t>
    </r>
    <r>
      <rPr>
        <b/>
        <sz val="12"/>
        <color theme="1"/>
        <rFont val="Times New Roman"/>
        <family val="1"/>
        <charset val="238"/>
      </rPr>
      <t xml:space="preserve"> </t>
    </r>
  </si>
  <si>
    <t>Nedaňové príjmy- z vlastníctva majetku</t>
  </si>
  <si>
    <t>Nedaňové príjmy z vlastníctva spolu</t>
  </si>
  <si>
    <t>Nedaňové príjmy - administratívne poplatky</t>
  </si>
  <si>
    <t>Nedaňové príjmy - admin. poplatky spolu</t>
  </si>
  <si>
    <t>Nedaňové príjmy - úroky</t>
  </si>
  <si>
    <t>Nedaňové príjmy - úroky spolu</t>
  </si>
  <si>
    <t>Iné nedaňové príjmy</t>
  </si>
  <si>
    <t>Iné daňové príjmy spolu</t>
  </si>
  <si>
    <t>C) 300 Granty a transfery - bežné</t>
  </si>
  <si>
    <t>Bežné granty a transfery spolu</t>
  </si>
  <si>
    <t>Kapitálové príjmy</t>
  </si>
  <si>
    <t>Kapitálové príjmy spolu</t>
  </si>
  <si>
    <t>Finančné operácie</t>
  </si>
  <si>
    <t>Finančné operácie spolu</t>
  </si>
  <si>
    <t>Príjmy s p o l u</t>
  </si>
  <si>
    <t>Výdavky</t>
  </si>
  <si>
    <t>Bežné výdavky</t>
  </si>
  <si>
    <t>0.1.1.1 Verejná správa</t>
  </si>
  <si>
    <t>41 611 - 612 Mzdy, príplatky</t>
  </si>
  <si>
    <t xml:space="preserve">41 614          Odmeny  </t>
  </si>
  <si>
    <t>41 621 - 627 Odvody do fondov zamestnanci</t>
  </si>
  <si>
    <t>41 621 - 627 Odvody do fondov poslanci</t>
  </si>
  <si>
    <t>41 631 001   Cestovné</t>
  </si>
  <si>
    <t>41 632 001   Energie plyn</t>
  </si>
  <si>
    <t>41 632 001   Energie elektrina</t>
  </si>
  <si>
    <t xml:space="preserve">41 632 002   Poplatky za vodu </t>
  </si>
  <si>
    <t>41 632 003   Poštové služby</t>
  </si>
  <si>
    <t>41 632 005   Telekomunikačné služby</t>
  </si>
  <si>
    <t>41 633 002   Výpočtová technika</t>
  </si>
  <si>
    <t>41 633 004   Prevádzkové stroje, prístr. a zar.</t>
  </si>
  <si>
    <t>41 633 005   Špeciálne stroje, prístr. a zar.</t>
  </si>
  <si>
    <t xml:space="preserve">41 635 009   Knihy, noviny, publikácie, tlačivá </t>
  </si>
  <si>
    <t>41 635 010   Prac. odevy, obuv a prac. pomôcky</t>
  </si>
  <si>
    <t>41 633 015   Palivá - zdroj energie /kosačky, píla/</t>
  </si>
  <si>
    <t xml:space="preserve">41 633 016   Reprezentačné </t>
  </si>
  <si>
    <t>41 634 003   Poistenie áut</t>
  </si>
  <si>
    <t>41 634 004   Prepravné a nájom dopr. prost.</t>
  </si>
  <si>
    <t>41 634 005   Karty, známky, poplatky</t>
  </si>
  <si>
    <t>41 635 002   Údržba výpoč. tech.</t>
  </si>
  <si>
    <t>41 635 003   Údržba telekom. tech.</t>
  </si>
  <si>
    <t>41 635 004   Opravy kosačiek a prev. strojov</t>
  </si>
  <si>
    <t>41 637 001   Školenia, kurzy, semináre</t>
  </si>
  <si>
    <t>41 637 003   Propagácia, reklama a inzercia</t>
  </si>
  <si>
    <t>41 637 004   Právne služby</t>
  </si>
  <si>
    <t>41 637 011   Štúdie, expertízy a posudky</t>
  </si>
  <si>
    <t>41 637 012   Poplatky a odvody</t>
  </si>
  <si>
    <t xml:space="preserve">41 637 014   Stravovanie </t>
  </si>
  <si>
    <t xml:space="preserve">41 637 015   Poistné </t>
  </si>
  <si>
    <t>41 637 016   Povinný prídel do SF</t>
  </si>
  <si>
    <t xml:space="preserve">41 637 021   Refundácie </t>
  </si>
  <si>
    <t>41 637 027  Dohody o vykonaní práce</t>
  </si>
  <si>
    <t xml:space="preserve">41 637 037  Vratky </t>
  </si>
  <si>
    <t>41 641 006  Transfer na spoločný úrad</t>
  </si>
  <si>
    <t>41 641 012  Transfer ost. subjektom VS</t>
  </si>
  <si>
    <t>41 642 015  Transfer na nemoc. dávky</t>
  </si>
  <si>
    <t xml:space="preserve">41 651 002  Splácanie úrokov banke  </t>
  </si>
  <si>
    <t>41 653 002  Provízie banke</t>
  </si>
  <si>
    <t>Verejná správa spolu</t>
  </si>
  <si>
    <t>0.1.1.2 Finančné záležitosti</t>
  </si>
  <si>
    <t>41 611          Mzda kontrolór</t>
  </si>
  <si>
    <t>41 614          Odmeny</t>
  </si>
  <si>
    <t>41 623 - 625 Odvody do fondov</t>
  </si>
  <si>
    <t>41 637 005   Audit</t>
  </si>
  <si>
    <t xml:space="preserve">41 637 012   Poplatky banke   </t>
  </si>
  <si>
    <t xml:space="preserve">41 637 035   Zrážková daň   </t>
  </si>
  <si>
    <t>Finančné záležitosti spolu</t>
  </si>
  <si>
    <t>0.1.6.0 Voľby</t>
  </si>
  <si>
    <t>111 621 - 625        Odvody do fondov</t>
  </si>
  <si>
    <t>111 631 - 637 014 Mat. výdavky</t>
  </si>
  <si>
    <t>111 637                 Odmeny voľby</t>
  </si>
  <si>
    <t>Voľby spolu</t>
  </si>
  <si>
    <t>0.4.1.2 Všeobecná prac. oblasť – VPP</t>
  </si>
  <si>
    <t>111     611       Mzdy</t>
  </si>
  <si>
    <t>111     620       Poistné do fondov</t>
  </si>
  <si>
    <t>Všeobecná prac. oblasť - VPP spolu</t>
  </si>
  <si>
    <t xml:space="preserve">  41 633 006 Všeobecný materiál – vrecia</t>
  </si>
  <si>
    <t xml:space="preserve">  41 637 004 Odvoz komunálneho odpadu </t>
  </si>
  <si>
    <t xml:space="preserve">  71 637 004 Likvidácia odpadu RF</t>
  </si>
  <si>
    <t>Nakladanie s odpadmi spolu</t>
  </si>
  <si>
    <t>0.6.4.0 Verejné osvetlenie</t>
  </si>
  <si>
    <t xml:space="preserve">41 632 001 Elektrina </t>
  </si>
  <si>
    <t>Verejné osvetlenie spolu</t>
  </si>
  <si>
    <t>0.8.1.0 Športové služby</t>
  </si>
  <si>
    <t>41    642 001 Príspevok TJ</t>
  </si>
  <si>
    <t xml:space="preserve"> Športové služby spolu</t>
  </si>
  <si>
    <t>0.8.2.0 Kultúra</t>
  </si>
  <si>
    <t>11H 633 006 Materiál Leto na Lúčnici</t>
  </si>
  <si>
    <t>Kultúra spolu</t>
  </si>
  <si>
    <t>0.8.3.0 Vysielacie služby</t>
  </si>
  <si>
    <t>41 635 004 Údržba MR</t>
  </si>
  <si>
    <t xml:space="preserve">41 637 012 Poplatky SOZA </t>
  </si>
  <si>
    <t>Vysielacie služby spolu</t>
  </si>
  <si>
    <t xml:space="preserve">0.8.4.0 Náboženské a spoločenské služby </t>
  </si>
  <si>
    <t>41 642 001 Bežné transfery OZ</t>
  </si>
  <si>
    <t>41 642 006 Bežné transfery na člen. prísp.</t>
  </si>
  <si>
    <t>41 642 007 Bežné transfery cirkvi</t>
  </si>
  <si>
    <t>Náb. a spol. služby spolu</t>
  </si>
  <si>
    <t>41 642 014 Bežné transfery jednotlivcovi</t>
  </si>
  <si>
    <t>41 642 026 Bežné transfery na dávku v HN</t>
  </si>
  <si>
    <t>Starostlivosť o starých občanov spolu</t>
  </si>
  <si>
    <t>111 642 026 Bežné tranfery rod. príd.</t>
  </si>
  <si>
    <t>41   642 014 Bežné transfery jednotlivcovi</t>
  </si>
  <si>
    <t>41   642 026 Bežné transf. na dávku v HN</t>
  </si>
  <si>
    <t>Starostlivosť o rodinu spolu</t>
  </si>
  <si>
    <t xml:space="preserve">Originálne kompetencie </t>
  </si>
  <si>
    <t>0.9.1.1.1 Predškolská výchova - MŠ</t>
  </si>
  <si>
    <t>Predškolská výchova - MŠ spolu</t>
  </si>
  <si>
    <t>0.9.6.0.1 Školská jedáleň MŠ</t>
  </si>
  <si>
    <t xml:space="preserve">41 611 Mzdy </t>
  </si>
  <si>
    <t>Školská jedáleň MŠ spolu</t>
  </si>
  <si>
    <t>Bežné výdavky spolu</t>
  </si>
  <si>
    <t>Kapitálové výdavky</t>
  </si>
  <si>
    <r>
      <t>01.1.1</t>
    </r>
    <r>
      <rPr>
        <b/>
        <sz val="7"/>
        <color theme="1"/>
        <rFont val="Times New Roman"/>
        <family val="1"/>
        <charset val="238"/>
      </rPr>
      <t xml:space="preserve">    </t>
    </r>
    <r>
      <rPr>
        <b/>
        <sz val="12"/>
        <color theme="1"/>
        <rFont val="Times New Roman"/>
        <family val="1"/>
        <charset val="238"/>
      </rPr>
      <t>Verejná správa</t>
    </r>
  </si>
  <si>
    <t>131H713 005 Nákup špec. zar.</t>
  </si>
  <si>
    <t>41     713 001 Nákup int. vybavenia</t>
  </si>
  <si>
    <t>41     713 004 Nákup prev. strojov a zar.</t>
  </si>
  <si>
    <t>41     713 005 Nákup špec. strojov a zar.</t>
  </si>
  <si>
    <t>41     717 002 Rekonštrukcia a modernizácia</t>
  </si>
  <si>
    <t>131F 717 001 Realiz. nových stavieb</t>
  </si>
  <si>
    <r>
      <t xml:space="preserve">                    </t>
    </r>
    <r>
      <rPr>
        <b/>
        <sz val="12"/>
        <color theme="1"/>
        <rFont val="Times New Roman"/>
        <family val="1"/>
        <charset val="238"/>
      </rPr>
      <t xml:space="preserve">09.1.1.1 Materské školy </t>
    </r>
  </si>
  <si>
    <t xml:space="preserve">71     713 004 Nákup prev. strojov a zar.                </t>
  </si>
  <si>
    <t xml:space="preserve">             09.6.0 Vedľajšie služ. v školstve</t>
  </si>
  <si>
    <t>41      713 004 Nákup strojov a zariadení</t>
  </si>
  <si>
    <t>Kapitálové výdavky spolu</t>
  </si>
  <si>
    <t>01.7.0 Transakcie verejného dlhu</t>
  </si>
  <si>
    <t>Výdavkové finančné operácie</t>
  </si>
  <si>
    <t>Výdavky spolu</t>
  </si>
  <si>
    <t xml:space="preserve">                      71       Iné zdroje</t>
  </si>
  <si>
    <t xml:space="preserve">                      43      Zdroje z predaja majetku</t>
  </si>
  <si>
    <t xml:space="preserve">                     11S1   Eur. fond reg. rozvoja / prostriedky EÚ/</t>
  </si>
  <si>
    <t xml:space="preserve">                     11S2   Eur. fond reg. rozvoja / spolufinancovanie ŠR/</t>
  </si>
  <si>
    <t xml:space="preserve">                     11H    Transfery od ostatných subjektov VS</t>
  </si>
  <si>
    <t xml:space="preserve">                     131H  Nevyčerp. prostr. z roku 2017</t>
  </si>
  <si>
    <t>Bežné príjmy spolu</t>
  </si>
  <si>
    <t>41 636 002   Nájomné za nájom prev. strojov a prístr.</t>
  </si>
  <si>
    <t>41 637 026   Odmeny poslancom OZ, členom komisií</t>
  </si>
  <si>
    <t>Verejná správa - spolu</t>
  </si>
  <si>
    <t>Rekreačné a športové služby - spolu</t>
  </si>
  <si>
    <t xml:space="preserve">                    08. 1. 0 Rekreač. a šport. služby</t>
  </si>
  <si>
    <t>41 633 006   Všeobecný materiál /kanc. a čist. potreby, papier./</t>
  </si>
  <si>
    <t>Materské školy - spolu</t>
  </si>
  <si>
    <t>Vedľajšie služby v školstve - spolu</t>
  </si>
  <si>
    <t>Transakcie verejného dlhu - spolu</t>
  </si>
  <si>
    <t>Rozpočet 2021</t>
  </si>
  <si>
    <t xml:space="preserve">41 133 001 Daň za psa </t>
  </si>
  <si>
    <t xml:space="preserve">41 133 012 Daň za užívanie verej. priestranstva </t>
  </si>
  <si>
    <t>41 133 013 Daň za komunálne odpady</t>
  </si>
  <si>
    <t xml:space="preserve">41 133 014 Daň za jadrové zariadenia </t>
  </si>
  <si>
    <t>41 212 002 Príjem z prenájmu pozemkov</t>
  </si>
  <si>
    <t>41 212 002 Príjem z prenájmu hrob. miesta</t>
  </si>
  <si>
    <t>41 212 003 Príjem z prenájmu budov a priestorov</t>
  </si>
  <si>
    <t>41 212 004 Príjem z prenájmu strojov, prístrojov</t>
  </si>
  <si>
    <t>41 244 Úroky</t>
  </si>
  <si>
    <t xml:space="preserve">41 111 003 Výnos dane z príjmov FO </t>
  </si>
  <si>
    <t>41 121 001 Daň z pozemkov od obyvateľstva</t>
  </si>
  <si>
    <t>41 121 002 Daň zo stavieb od obyvateľstva</t>
  </si>
  <si>
    <t>11H 312 008 Transfer z VÚC</t>
  </si>
  <si>
    <t>1AG2 322 002 - Transf. zo ŠÚF chod.Mart.</t>
  </si>
  <si>
    <t>71       620       Poistné do fondov</t>
  </si>
  <si>
    <t xml:space="preserve">  41 635 006 Údržba VZ</t>
  </si>
  <si>
    <t>41 212 002 Príjmy z prenájmu Mosap 12 bj</t>
  </si>
  <si>
    <t>41 212 003 Príjmy z prenaj. bytov 12 bj</t>
  </si>
  <si>
    <t xml:space="preserve">                    06. 1. 0. Rozvoj bývania</t>
  </si>
  <si>
    <t>41 711 001 Nákup pozemkov 12 bj VZ</t>
  </si>
  <si>
    <t>41 712 001 Nákup budov 12 bj VZ</t>
  </si>
  <si>
    <t>41 717 001 Tech. infraštruktúra 12 bj VZ</t>
  </si>
  <si>
    <t>Rozvoj bývania - spolu</t>
  </si>
  <si>
    <t>111 712 001 Nákup budov bytovka</t>
  </si>
  <si>
    <t>111 712 001 Techn. Infraštruktúra bytovka</t>
  </si>
  <si>
    <t>72f 223 003 Za stravné ŠJ</t>
  </si>
  <si>
    <t>11H 633 006 Materiál  Deň športu</t>
  </si>
  <si>
    <t xml:space="preserve"> </t>
  </si>
  <si>
    <r>
      <t xml:space="preserve">                 </t>
    </r>
    <r>
      <rPr>
        <b/>
        <sz val="12"/>
        <color theme="1"/>
        <rFont val="Times New Roman"/>
        <family val="1"/>
        <charset val="238"/>
      </rPr>
      <t xml:space="preserve"> 0.4.7.3 Cestovný ruch</t>
    </r>
  </si>
  <si>
    <t>Cestovný ruch spolu</t>
  </si>
  <si>
    <t>111 633 006 Všeobecný materiál ŽP</t>
  </si>
  <si>
    <t xml:space="preserve">  41 633 004 Smetné nádoby</t>
  </si>
  <si>
    <t>72f 633 011 Potraviny ŠJ</t>
  </si>
  <si>
    <t xml:space="preserve">                    04. 5. 1 Cestná doprava</t>
  </si>
  <si>
    <t>1AG2   717 002 Rekonštruk. a modern. chodn. Martinová</t>
  </si>
  <si>
    <t>41     717 002 Rekonštrukcia a modern. chodn. Martinová</t>
  </si>
  <si>
    <t xml:space="preserve">                     46       Iné zdroje vyššie neuvedené</t>
  </si>
  <si>
    <t>Skutočné plnenie 2018</t>
  </si>
  <si>
    <t>Rozpočet 2022</t>
  </si>
  <si>
    <t>41 634 001   Palivá MUVO a ost. technika</t>
  </si>
  <si>
    <t>41 634 002   Servis a údržba - auto Ren. a Fel.</t>
  </si>
  <si>
    <t>41 634 002   Servis a údržba - MUVO a ost. tech.</t>
  </si>
  <si>
    <t>10. 2 .0 Starostlivosť o starých občanov</t>
  </si>
  <si>
    <t>10.4.0 Starostlivosť o rodinu</t>
  </si>
  <si>
    <t>111 611                  Mzdy</t>
  </si>
  <si>
    <t>111 633 004 Nákup kompostérov</t>
  </si>
  <si>
    <t xml:space="preserve">  41 633 004 Spolufin. kompost.</t>
  </si>
  <si>
    <t>41     821 007 a Splátka úveru  ŠFRB - tech. vyb. 12 bj</t>
  </si>
  <si>
    <t>41     821 005   Splátka dlh. úveru DS</t>
  </si>
  <si>
    <t>41     821 007   Splátka úveru ŠFRB - 12 bj</t>
  </si>
  <si>
    <t>41     824          Splácanie fin. prenájmu – rameno</t>
  </si>
  <si>
    <t>41     824          Splácanie fin.prenájmu - telefon</t>
  </si>
  <si>
    <t xml:space="preserve">                   0.1.7.0 Transakcie verejného dlhu</t>
  </si>
  <si>
    <t>41 651 003    Úroky z úveru ŠFRB 12 bj</t>
  </si>
  <si>
    <t>41 651 003 a Úroky z úveru ŠFRB tech. vyb. 12 bj</t>
  </si>
  <si>
    <t>Transakcie verejného dlhu spolu</t>
  </si>
  <si>
    <t>111 642 014 a Transfer na stravu</t>
  </si>
  <si>
    <t>111 642 026   Transfer na dávku v HN</t>
  </si>
  <si>
    <t>41   611          Mzdy</t>
  </si>
  <si>
    <t>41   620          Odvody</t>
  </si>
  <si>
    <t xml:space="preserve">41 632 001     Elektrina </t>
  </si>
  <si>
    <t>41 632 001     Plyn</t>
  </si>
  <si>
    <t xml:space="preserve">41 632 002     Voda </t>
  </si>
  <si>
    <t>41 632            Poštové a telekomunikačné služby</t>
  </si>
  <si>
    <t>Cestná doprava - spolu</t>
  </si>
  <si>
    <t>41 651 002    Úroky z dlhodobého bank. úveru</t>
  </si>
  <si>
    <t>41 651 002    Úroky z krátkodob. úveru ŽP technika</t>
  </si>
  <si>
    <t>41 651 002a  Úroky z krátkodob. úveru námestie</t>
  </si>
  <si>
    <t>06.4.0 Verejné osvetlenie</t>
  </si>
  <si>
    <t>Verejné osvetlenie - spolu</t>
  </si>
  <si>
    <t>46     713 004 Nákup strojov a zar.</t>
  </si>
  <si>
    <t>41 717 001 a Stojisko</t>
  </si>
  <si>
    <t>111   821 004   Splátka  kr. úveru technika ŽP</t>
  </si>
  <si>
    <t>111   821 004   Splátka  kr. úveru námestie</t>
  </si>
  <si>
    <t xml:space="preserve">41 635 Údržba </t>
  </si>
  <si>
    <t>Bytový dom 12 bj spolu</t>
  </si>
  <si>
    <t>41 633 Materiálové výdavky</t>
  </si>
  <si>
    <t>41 635            Údržba</t>
  </si>
  <si>
    <t>41     824          Splácanie fin. prenájmu – Renault</t>
  </si>
  <si>
    <t>41 636            Prenájom strojov, zariadení a náradia</t>
  </si>
  <si>
    <t>41 642            Transfery a príspevky</t>
  </si>
  <si>
    <t xml:space="preserve">41 632 Poštové služby </t>
  </si>
  <si>
    <t xml:space="preserve">41 637 Služby </t>
  </si>
  <si>
    <t>41 642 Nemocenské dávky</t>
  </si>
  <si>
    <t xml:space="preserve">41 620 Odvody </t>
  </si>
  <si>
    <t>46     717 001 Chodník Krkáreň</t>
  </si>
  <si>
    <t>71    311        Granty – dobr. príspevky Plantex</t>
  </si>
  <si>
    <t>111  312 001 Transfer – voľby, referendum</t>
  </si>
  <si>
    <t xml:space="preserve">111  312 001 Transfer - pren. kompetencie - ŽP </t>
  </si>
  <si>
    <t>111  312 001 Transfer - na obyvateľa – RO</t>
  </si>
  <si>
    <t>111  312 001 Transfer MŠ - VVP</t>
  </si>
  <si>
    <t>111  312 001 Transf. -ŠR strava MŠ</t>
  </si>
  <si>
    <t>71    312 001 Transfer § 50j a 50+</t>
  </si>
  <si>
    <t>111  312 002 Transfer zo ŠÚF</t>
  </si>
  <si>
    <t>43       231        Predaj kap. aktív</t>
  </si>
  <si>
    <t xml:space="preserve">43       233 001 Predaj pozemkov </t>
  </si>
  <si>
    <t>111    322 001 - Zo ŠR technika ŽP</t>
  </si>
  <si>
    <t>111    322 002 - Zo ŠÚF technika ŽP</t>
  </si>
  <si>
    <t>111    322 001 Dotácia ŠFRB bytovka</t>
  </si>
  <si>
    <t>111    322 001 Dotácia ŠFRB tech. vybavenosť</t>
  </si>
  <si>
    <t>111    322 001 Zo ŠR kamer. systém</t>
  </si>
  <si>
    <t>111    322 001 Príjem dotácie  námestie</t>
  </si>
  <si>
    <t>71   431          Od právnických osôb - auto,telef.</t>
  </si>
  <si>
    <t>46   514 002    Úver ŠFRB - 12 bj</t>
  </si>
  <si>
    <t>46   514 002 a Úver ŠFRB - tech. vybavenosť 12 bj</t>
  </si>
  <si>
    <t>52   513 001   Krátkodobý bankový úver - námestie</t>
  </si>
  <si>
    <t>52   513 001   Krátkodobý bankový úver - odp. technika</t>
  </si>
  <si>
    <t xml:space="preserve">46   454 001   Z rezervného fondu obce chod. Krkáreň </t>
  </si>
  <si>
    <t>46   454 001   Z rezervného fondu obce chod.pri ceste</t>
  </si>
  <si>
    <t>72f  453        Zostatok prostr. z predch. rokov ŠJ</t>
  </si>
  <si>
    <t>46   454 001   Z rezerv. fondu obce trávny traktor</t>
  </si>
  <si>
    <t>41  221 004 Správne poplatky</t>
  </si>
  <si>
    <t xml:space="preserve">41  222 003 Pokuty a priestupky </t>
  </si>
  <si>
    <t>41  223 001 Poplatky za rozhl. relácie a DS</t>
  </si>
  <si>
    <t xml:space="preserve">41  223 002 Poplatok za MŠ </t>
  </si>
  <si>
    <t>41  223 003 Za stravné OcÚ</t>
  </si>
  <si>
    <t>111  312 001 Rodinné prídavky, strava HN</t>
  </si>
  <si>
    <t xml:space="preserve">                     72f       Z úhrad stravy</t>
  </si>
  <si>
    <t xml:space="preserve">                     1AG2   Európsky poľnohospodársky fond pre rozvoj vidieka</t>
  </si>
  <si>
    <t xml:space="preserve">                      1AC2   Európsky sociálny fond /spolufinancovanie zo ŠR/ </t>
  </si>
  <si>
    <t xml:space="preserve">                      52       Bankové úvery bez štátnej záruky</t>
  </si>
  <si>
    <t xml:space="preserve">                      41       Vlastné príjmy obcí</t>
  </si>
  <si>
    <t>Kód zdroja      111      Štátny rozpočet</t>
  </si>
  <si>
    <t xml:space="preserve">Spracovala: Helena Somorová           </t>
  </si>
  <si>
    <t xml:space="preserve">                samostatný odb. referent</t>
  </si>
  <si>
    <t xml:space="preserve">41 633 006    Všeobecný mat., potraviny - kultúra </t>
  </si>
  <si>
    <t xml:space="preserve">41 637 036    Prepravné </t>
  </si>
  <si>
    <t xml:space="preserve">41 633 016    Reprezentačné  /hotové jedlá/   </t>
  </si>
  <si>
    <t>11H 637 036 Kult. podujatia  Leto na Lúčnici</t>
  </si>
  <si>
    <t xml:space="preserve">41 637 036    Kultúrne podujatia   </t>
  </si>
  <si>
    <t xml:space="preserve">41 635 004 Údržba a oprava VO aj amfit. </t>
  </si>
  <si>
    <t>41 637 004   Služby BOZP, PO</t>
  </si>
  <si>
    <t>41 637 004   Revízie ihrísk, kotlov a HP</t>
  </si>
  <si>
    <t>11H  713 004 Nákup prev. strojov a zar. /detská preliezka - dotácia/</t>
  </si>
  <si>
    <t>43 717 002   Rekonštrukcia a modernizácia /vinice, cintorín Martinová, Vystrkov - vinice/ z predaja pozemkov</t>
  </si>
  <si>
    <t>41     717 001 Realizácia nových stavieb námestie / z vlastných/</t>
  </si>
  <si>
    <t>43     713 004 Nákup prev. strojov a zar. /klimatizácia 5000, kotol ZŠ 3000/ z predaja pozemkov</t>
  </si>
  <si>
    <t xml:space="preserve">111 633 009   Knihy, časopisy, noviny, učeb. pomôcky    </t>
  </si>
  <si>
    <t>111 633 006   Všeob. mat. – VVP  /papier, ceruzky/</t>
  </si>
  <si>
    <t>71 633 011     Potraviny Plantex</t>
  </si>
  <si>
    <t xml:space="preserve">41 633            Materiálové výdavky  </t>
  </si>
  <si>
    <r>
      <t xml:space="preserve">41 637            Služby </t>
    </r>
    <r>
      <rPr>
        <sz val="12"/>
        <rFont val="Times New Roman"/>
        <family val="1"/>
        <charset val="238"/>
      </rPr>
      <t>/DVP,SF,vývoz fekálií/</t>
    </r>
  </si>
  <si>
    <t xml:space="preserve">06.1.0 Bytový dom 12 bj  </t>
  </si>
  <si>
    <t>41 632 Energie /z nájomného/</t>
  </si>
  <si>
    <t>41 633 Materiálové výdavky /z nájomného/</t>
  </si>
  <si>
    <t>41 635 Údržba /z nájomného/</t>
  </si>
  <si>
    <t>41 637 Služby /z nájomného/</t>
  </si>
  <si>
    <t>11H 633 006 Všeobecný materiál  - cest. Ruch /dotácia/</t>
  </si>
  <si>
    <t>41 633 003   Telekomunikačná technika - telefóny</t>
  </si>
  <si>
    <t>41 633 013   Softvér a licencie /DCOM,KEO,Topolík/</t>
  </si>
  <si>
    <t>41 637 005   Verejné obstarávania /špec. služby/</t>
  </si>
  <si>
    <t>41 637 005   Externý manažment /špec. služby/</t>
  </si>
  <si>
    <t>41 637 005   Projekty,polohop. a výškopis,zamer./špec. služby/</t>
  </si>
  <si>
    <t>41 637 005   Geometrické plány /špec. služby/</t>
  </si>
  <si>
    <t>01. 7 . 0 Transakcie verejného dlhu</t>
  </si>
  <si>
    <t>52   712 001 Nákup budov 12 bj</t>
  </si>
  <si>
    <t>41     717 002  Rekonštrukcia a modernizácia  - oplotenie MŠ</t>
  </si>
  <si>
    <t>43     717 002  Rek. a modernizácia /z pred. Poz. Oplot. MŠ/</t>
  </si>
  <si>
    <t>52     717001 Realiz. nových stavieb námestie /úver/</t>
  </si>
  <si>
    <t>52     713004 Nákup strojov a zariadení /proj. - BRKO - úver/</t>
  </si>
  <si>
    <t>43     717 001 Realizácia nových stavieb /pred.poz./</t>
  </si>
  <si>
    <t xml:space="preserve">52   712 001  Nákup techn. infraštr. 12 bj </t>
  </si>
  <si>
    <r>
      <t xml:space="preserve">                 </t>
    </r>
    <r>
      <rPr>
        <b/>
        <sz val="12"/>
        <rFont val="Times New Roman"/>
        <family val="1"/>
        <charset val="238"/>
      </rPr>
      <t xml:space="preserve"> 0.5.1.0 Nakladanie s odpadmi</t>
    </r>
  </si>
  <si>
    <t>Skutočné plnenie 2019</t>
  </si>
  <si>
    <t>Očakávaná skutočnosť 2020</t>
  </si>
  <si>
    <t>Rozpočet 2023</t>
  </si>
  <si>
    <t>111 292 019 Príjmy z refundácie CO</t>
  </si>
  <si>
    <t xml:space="preserve">41   292 017 Vratky </t>
  </si>
  <si>
    <t>41   292 006 Príj.z náhrad z poist. plnenia</t>
  </si>
  <si>
    <t xml:space="preserve">41   292 027 Iné príjmy </t>
  </si>
  <si>
    <t>72f  223 001 Réžia ŠJ</t>
  </si>
  <si>
    <t>71   292 027 Príjem od rodičov</t>
  </si>
  <si>
    <t>71   456 002    Zábezpeka ŠJ</t>
  </si>
  <si>
    <t xml:space="preserve">41 634 001   Palivá auto   /Renault, Felícia/                                                    </t>
  </si>
  <si>
    <t>41 635 006   Údržba budov a objektov OcÚ/šatňa amfit.,DS/</t>
  </si>
  <si>
    <t>41 637031    Pokuty a penále</t>
  </si>
  <si>
    <t>111 637 004 Likvidácia odpadu ŽP</t>
  </si>
  <si>
    <t>46   454 001b Z rezerv. fondu obce-pozemok MŠ</t>
  </si>
  <si>
    <t>131H,J,K 453 Zostatok prostr. predch. rokov</t>
  </si>
  <si>
    <t>41 637 005   Archív</t>
  </si>
  <si>
    <t>41 637 005   Energ. audit MŠ</t>
  </si>
  <si>
    <t>111  611  Mzda CO</t>
  </si>
  <si>
    <t>111  633  Všeobecný mat. - RO</t>
  </si>
  <si>
    <t xml:space="preserve">111  312 001 Transfer sčít. domov a bytov,obyv. </t>
  </si>
  <si>
    <t>72f     713 004 Nákup strojov a zar.</t>
  </si>
  <si>
    <t>71     431 a     Nákup strojov a zariadení</t>
  </si>
  <si>
    <t>46     711 001 Nákup pozemku pod MŠ</t>
  </si>
  <si>
    <t>41     713 004 Nákup strojov a zar./lyžiny,klietka/</t>
  </si>
  <si>
    <t xml:space="preserve">111  633 006 Všeob. mater. scítanie domov, bytov  a obyv.                 </t>
  </si>
  <si>
    <t>111  633 004 Prev. stroje , zariad. sčít. domov bytov a obyv.</t>
  </si>
  <si>
    <t>131J 637 037 Vratky - ŠJ stravné ŠR</t>
  </si>
  <si>
    <t>72f 637 012 Vrátené stravné, réžia</t>
  </si>
  <si>
    <t xml:space="preserve">111  637 027 DVP sčítanie domov, bytov a obyv.      </t>
  </si>
  <si>
    <t xml:space="preserve">                            0.2.2.0 Civilná ochrana</t>
  </si>
  <si>
    <t>111 613                 Náhrada za služ. pohotovosť</t>
  </si>
  <si>
    <t>111 633                 Materiálové výdavky</t>
  </si>
  <si>
    <t>111 637                 Služby /strav.,DVP/</t>
  </si>
  <si>
    <t>Civilná ochrana spolu</t>
  </si>
  <si>
    <t>41   613                 Náhrada za služ. pohotovosť</t>
  </si>
  <si>
    <t>111  312 001 Transfer na COVID19</t>
  </si>
  <si>
    <t>41   637                 Služby</t>
  </si>
  <si>
    <t>41   633                 Materiálové výdavky</t>
  </si>
  <si>
    <t>46     717 001 Realiz. nov. stav. - chodník pri hl. ceste RF</t>
  </si>
  <si>
    <t>46     717 001 Realiz. nov. stav. - chodník Domovina, RF</t>
  </si>
  <si>
    <t>46   454 001   Z rezervného fondu - chod. Domovina</t>
  </si>
  <si>
    <t xml:space="preserve">                    05. 6. 0 Ochrana ŽP</t>
  </si>
  <si>
    <t>Ochrana ŽP - spolu</t>
  </si>
  <si>
    <t>41     717 002 Rekonštrukcia a modern. strecha MŠ</t>
  </si>
  <si>
    <t xml:space="preserve">41 637004    Vývoz fekálií, KEO účt. a ost. služby    </t>
  </si>
  <si>
    <t>41 635 006   Údržba budov - šatne TJ,Božia muka 2021</t>
  </si>
  <si>
    <t>41 717 001   VO 12bj, cint. Martinová 2021</t>
  </si>
  <si>
    <t>41     717 001 Realizácia nových stavieb /kan. prípojka pre OcU, chodník Dedina,chodník Martinová/</t>
  </si>
  <si>
    <t xml:space="preserve">41   292 019 Príjmy z refundácie </t>
  </si>
  <si>
    <t>Rozpočet obce na roky 2021 – 2023</t>
  </si>
  <si>
    <t>Zverejnené: 28.1.2021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</si>
</sst>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38"/>
      <scheme val="minor"/>
    </font>
    <font>
      <b/>
      <sz val="16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3"/>
      <color theme="1"/>
      <name val="Times New Roman"/>
      <family val="1"/>
      <charset val="238"/>
    </font>
    <font>
      <b/>
      <sz val="7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12"/>
      <name val="Times New Roman"/>
      <family val="1"/>
      <charset val="238"/>
    </font>
    <font>
      <sz val="12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3" fontId="5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3" fontId="2" fillId="0" borderId="1" xfId="0" applyNumberFormat="1" applyFont="1" applyFill="1" applyBorder="1" applyAlignment="1">
      <alignment vertical="center" wrapText="1"/>
    </xf>
    <xf numFmtId="0" fontId="0" fillId="0" borderId="0" xfId="0" applyFill="1"/>
    <xf numFmtId="0" fontId="1" fillId="3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horizontal="center" vertical="center" wrapText="1"/>
    </xf>
    <xf numFmtId="3" fontId="5" fillId="5" borderId="1" xfId="0" applyNumberFormat="1" applyFont="1" applyFill="1" applyBorder="1" applyAlignment="1">
      <alignment horizontal="right" vertical="center" wrapText="1"/>
    </xf>
    <xf numFmtId="3" fontId="5" fillId="0" borderId="1" xfId="0" applyNumberFormat="1" applyFont="1" applyBorder="1" applyAlignment="1">
      <alignment vertical="center" wrapText="1"/>
    </xf>
    <xf numFmtId="3" fontId="2" fillId="0" borderId="1" xfId="0" applyNumberFormat="1" applyFont="1" applyBorder="1" applyAlignment="1">
      <alignment vertical="center" wrapText="1"/>
    </xf>
    <xf numFmtId="3" fontId="5" fillId="0" borderId="1" xfId="0" applyNumberFormat="1" applyFont="1" applyBorder="1" applyAlignment="1">
      <alignment horizontal="left" vertical="center" wrapText="1"/>
    </xf>
    <xf numFmtId="0" fontId="5" fillId="0" borderId="4" xfId="0" applyFont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top" wrapText="1"/>
    </xf>
    <xf numFmtId="0" fontId="5" fillId="0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vertical="center" wrapText="1"/>
    </xf>
    <xf numFmtId="3" fontId="5" fillId="0" borderId="1" xfId="0" applyNumberFormat="1" applyFont="1" applyFill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2" fontId="5" fillId="0" borderId="1" xfId="0" applyNumberFormat="1" applyFont="1" applyBorder="1" applyAlignment="1">
      <alignment horizontal="right" vertical="center" wrapText="1"/>
    </xf>
    <xf numFmtId="2" fontId="2" fillId="2" borderId="1" xfId="0" applyNumberFormat="1" applyFont="1" applyFill="1" applyBorder="1" applyAlignment="1">
      <alignment horizontal="right" vertical="center" wrapText="1"/>
    </xf>
    <xf numFmtId="2" fontId="2" fillId="2" borderId="1" xfId="0" applyNumberFormat="1" applyFont="1" applyFill="1" applyBorder="1" applyAlignment="1">
      <alignment vertical="center" wrapText="1"/>
    </xf>
    <xf numFmtId="2" fontId="2" fillId="4" borderId="1" xfId="0" applyNumberFormat="1" applyFont="1" applyFill="1" applyBorder="1" applyAlignment="1">
      <alignment horizontal="right" vertical="center" wrapText="1"/>
    </xf>
    <xf numFmtId="2" fontId="2" fillId="0" borderId="1" xfId="0" applyNumberFormat="1" applyFont="1" applyFill="1" applyBorder="1" applyAlignment="1">
      <alignment vertical="center" wrapText="1"/>
    </xf>
    <xf numFmtId="2" fontId="2" fillId="0" borderId="1" xfId="0" applyNumberFormat="1" applyFont="1" applyBorder="1" applyAlignment="1">
      <alignment vertical="center" wrapText="1"/>
    </xf>
    <xf numFmtId="2" fontId="3" fillId="4" borderId="1" xfId="0" applyNumberFormat="1" applyFont="1" applyFill="1" applyBorder="1" applyAlignment="1">
      <alignment horizontal="right" vertical="center" wrapText="1"/>
    </xf>
    <xf numFmtId="2" fontId="1" fillId="3" borderId="1" xfId="0" applyNumberFormat="1" applyFont="1" applyFill="1" applyBorder="1" applyAlignment="1">
      <alignment horizontal="right" vertical="center" wrapText="1"/>
    </xf>
    <xf numFmtId="2" fontId="5" fillId="0" borderId="1" xfId="0" applyNumberFormat="1" applyFont="1" applyBorder="1" applyAlignment="1">
      <alignment vertical="center" wrapText="1"/>
    </xf>
    <xf numFmtId="2" fontId="0" fillId="0" borderId="0" xfId="0" applyNumberFormat="1"/>
    <xf numFmtId="2" fontId="2" fillId="0" borderId="1" xfId="0" applyNumberFormat="1" applyFont="1" applyBorder="1" applyAlignment="1">
      <alignment horizontal="center" vertical="center" wrapText="1"/>
    </xf>
    <xf numFmtId="2" fontId="5" fillId="0" borderId="2" xfId="0" applyNumberFormat="1" applyFont="1" applyFill="1" applyBorder="1" applyAlignment="1">
      <alignment horizontal="right" vertical="center" wrapText="1"/>
    </xf>
    <xf numFmtId="2" fontId="5" fillId="0" borderId="2" xfId="0" applyNumberFormat="1" applyFont="1" applyBorder="1" applyAlignment="1">
      <alignment horizontal="right" vertical="center" wrapText="1"/>
    </xf>
    <xf numFmtId="2" fontId="5" fillId="0" borderId="3" xfId="0" applyNumberFormat="1" applyFont="1" applyBorder="1" applyAlignment="1">
      <alignment horizontal="right" vertical="center" wrapText="1"/>
    </xf>
    <xf numFmtId="2" fontId="2" fillId="0" borderId="1" xfId="0" applyNumberFormat="1" applyFont="1" applyFill="1" applyBorder="1" applyAlignment="1">
      <alignment horizontal="right" vertical="center" wrapText="1"/>
    </xf>
    <xf numFmtId="2" fontId="5" fillId="0" borderId="1" xfId="0" applyNumberFormat="1" applyFont="1" applyFill="1" applyBorder="1" applyAlignment="1">
      <alignment horizontal="right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right" vertical="center" wrapText="1"/>
    </xf>
    <xf numFmtId="2" fontId="0" fillId="0" borderId="1" xfId="0" applyNumberFormat="1" applyBorder="1" applyAlignment="1">
      <alignment vertical="top" wrapText="1"/>
    </xf>
    <xf numFmtId="2" fontId="5" fillId="5" borderId="1" xfId="0" applyNumberFormat="1" applyFont="1" applyFill="1" applyBorder="1" applyAlignment="1">
      <alignment horizontal="right" vertical="center" wrapText="1"/>
    </xf>
    <xf numFmtId="2" fontId="2" fillId="5" borderId="1" xfId="0" applyNumberFormat="1" applyFont="1" applyFill="1" applyBorder="1" applyAlignment="1">
      <alignment horizontal="right" vertical="center" wrapText="1"/>
    </xf>
    <xf numFmtId="2" fontId="10" fillId="0" borderId="0" xfId="0" applyNumberFormat="1" applyFont="1"/>
    <xf numFmtId="2" fontId="2" fillId="5" borderId="1" xfId="0" applyNumberFormat="1" applyFont="1" applyFill="1" applyBorder="1" applyAlignment="1">
      <alignment vertical="center" wrapText="1"/>
    </xf>
    <xf numFmtId="2" fontId="0" fillId="5" borderId="1" xfId="0" applyNumberFormat="1" applyFill="1" applyBorder="1" applyAlignment="1">
      <alignment vertical="top" wrapText="1"/>
    </xf>
    <xf numFmtId="2" fontId="3" fillId="3" borderId="1" xfId="0" applyNumberFormat="1" applyFont="1" applyFill="1" applyBorder="1" applyAlignment="1">
      <alignment horizontal="right" vertical="center" wrapText="1"/>
    </xf>
    <xf numFmtId="2" fontId="2" fillId="5" borderId="1" xfId="0" applyNumberFormat="1" applyFont="1" applyFill="1" applyBorder="1" applyAlignment="1">
      <alignment horizontal="center" vertical="center" wrapText="1"/>
    </xf>
    <xf numFmtId="2" fontId="5" fillId="5" borderId="1" xfId="0" applyNumberFormat="1" applyFont="1" applyFill="1" applyBorder="1" applyAlignment="1">
      <alignment vertical="center" wrapText="1"/>
    </xf>
    <xf numFmtId="2" fontId="5" fillId="0" borderId="0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left" vertical="center" wrapText="1"/>
    </xf>
    <xf numFmtId="0" fontId="11" fillId="0" borderId="1" xfId="0" applyFont="1" applyFill="1" applyBorder="1" applyAlignment="1">
      <alignment vertical="center" wrapText="1"/>
    </xf>
    <xf numFmtId="2" fontId="11" fillId="0" borderId="1" xfId="0" applyNumberFormat="1" applyFont="1" applyFill="1" applyBorder="1" applyAlignment="1">
      <alignment horizontal="right" vertical="center" wrapText="1"/>
    </xf>
    <xf numFmtId="2" fontId="12" fillId="0" borderId="0" xfId="0" applyNumberFormat="1" applyFont="1"/>
    <xf numFmtId="2" fontId="6" fillId="4" borderId="1" xfId="0" applyNumberFormat="1" applyFont="1" applyFill="1" applyBorder="1" applyAlignment="1">
      <alignment horizontal="right" vertical="center" wrapText="1"/>
    </xf>
    <xf numFmtId="0" fontId="2" fillId="6" borderId="1" xfId="0" applyFont="1" applyFill="1" applyBorder="1" applyAlignment="1">
      <alignment vertical="center" wrapText="1"/>
    </xf>
    <xf numFmtId="2" fontId="2" fillId="6" borderId="1" xfId="0" applyNumberFormat="1" applyFont="1" applyFill="1" applyBorder="1" applyAlignment="1">
      <alignment horizontal="right" vertical="center" wrapText="1"/>
    </xf>
    <xf numFmtId="0" fontId="5" fillId="6" borderId="1" xfId="0" applyFont="1" applyFill="1" applyBorder="1" applyAlignment="1">
      <alignment vertical="center" wrapText="1"/>
    </xf>
    <xf numFmtId="2" fontId="5" fillId="6" borderId="1" xfId="0" applyNumberFormat="1" applyFont="1" applyFill="1" applyBorder="1" applyAlignment="1">
      <alignment horizontal="right" vertical="center" wrapText="1"/>
    </xf>
    <xf numFmtId="2" fontId="2" fillId="6" borderId="1" xfId="0" applyNumberFormat="1" applyFont="1" applyFill="1" applyBorder="1" applyAlignment="1">
      <alignment vertical="center" wrapText="1"/>
    </xf>
    <xf numFmtId="0" fontId="0" fillId="0" borderId="0" xfId="0" applyFont="1"/>
    <xf numFmtId="2" fontId="5" fillId="5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0" fillId="6" borderId="0" xfId="0" applyFill="1"/>
    <xf numFmtId="0" fontId="2" fillId="6" borderId="1" xfId="0" applyFont="1" applyFill="1" applyBorder="1" applyAlignment="1">
      <alignment horizontal="center" vertical="center" wrapText="1"/>
    </xf>
    <xf numFmtId="0" fontId="0" fillId="2" borderId="0" xfId="0" applyFill="1"/>
    <xf numFmtId="0" fontId="13" fillId="0" borderId="0" xfId="0" applyFont="1"/>
    <xf numFmtId="0" fontId="11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vertical="center" wrapText="1"/>
    </xf>
    <xf numFmtId="3" fontId="11" fillId="0" borderId="1" xfId="0" applyNumberFormat="1" applyFont="1" applyBorder="1" applyAlignment="1">
      <alignment vertical="center" wrapText="1"/>
    </xf>
    <xf numFmtId="0" fontId="11" fillId="6" borderId="1" xfId="0" applyFont="1" applyFill="1" applyBorder="1" applyAlignment="1">
      <alignment vertical="center" wrapText="1"/>
    </xf>
    <xf numFmtId="3" fontId="11" fillId="0" borderId="1" xfId="0" applyNumberFormat="1" applyFont="1" applyBorder="1" applyAlignment="1">
      <alignment horizontal="left" vertical="center" wrapText="1"/>
    </xf>
    <xf numFmtId="2" fontId="11" fillId="0" borderId="1" xfId="0" applyNumberFormat="1" applyFont="1" applyBorder="1" applyAlignment="1">
      <alignment horizontal="right" vertical="center" wrapText="1"/>
    </xf>
    <xf numFmtId="2" fontId="11" fillId="5" borderId="1" xfId="0" applyNumberFormat="1" applyFont="1" applyFill="1" applyBorder="1" applyAlignment="1">
      <alignment horizontal="right" vertical="center" wrapText="1"/>
    </xf>
    <xf numFmtId="14" fontId="2" fillId="6" borderId="1" xfId="0" applyNumberFormat="1" applyFont="1" applyFill="1" applyBorder="1" applyAlignment="1">
      <alignment vertical="center" wrapText="1"/>
    </xf>
    <xf numFmtId="14" fontId="5" fillId="6" borderId="1" xfId="0" applyNumberFormat="1" applyFont="1" applyFill="1" applyBorder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</cellXfs>
  <cellStyles count="1"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21"/>
  <sheetViews>
    <sheetView tabSelected="1" topLeftCell="A106" zoomScale="96" zoomScaleNormal="96" workbookViewId="0">
      <selection activeCell="A119" sqref="A119"/>
    </sheetView>
  </sheetViews>
  <sheetFormatPr defaultRowHeight="15" x14ac:dyDescent="0.25"/>
  <cols>
    <col min="1" max="1" width="47.85546875" bestFit="1" customWidth="1"/>
    <col min="2" max="2" width="15.7109375" customWidth="1"/>
    <col min="3" max="3" width="16.140625" customWidth="1"/>
    <col min="4" max="4" width="14.7109375" customWidth="1"/>
    <col min="5" max="5" width="15.140625" bestFit="1" customWidth="1"/>
    <col min="6" max="6" width="15.28515625" customWidth="1"/>
    <col min="7" max="7" width="15.7109375" customWidth="1"/>
  </cols>
  <sheetData>
    <row r="1" spans="1:7" ht="20.25" x14ac:dyDescent="0.25">
      <c r="A1" s="85" t="s">
        <v>0</v>
      </c>
      <c r="B1" s="85"/>
      <c r="C1" s="85"/>
      <c r="D1" s="85"/>
      <c r="E1" s="85"/>
      <c r="F1" s="85"/>
      <c r="G1" s="85"/>
    </row>
    <row r="2" spans="1:7" ht="20.25" x14ac:dyDescent="0.25">
      <c r="A2" s="85" t="s">
        <v>367</v>
      </c>
      <c r="B2" s="85"/>
      <c r="C2" s="85"/>
      <c r="D2" s="85"/>
      <c r="E2" s="85"/>
      <c r="F2" s="85"/>
      <c r="G2" s="85"/>
    </row>
    <row r="3" spans="1:7" ht="18.75" x14ac:dyDescent="0.3">
      <c r="A3" s="86" t="s">
        <v>1</v>
      </c>
      <c r="B3" s="86"/>
      <c r="C3" s="86"/>
      <c r="D3" s="86"/>
      <c r="E3" s="86"/>
      <c r="F3" s="86"/>
      <c r="G3" s="86"/>
    </row>
    <row r="6" spans="1:7" ht="46.5" customHeight="1" x14ac:dyDescent="0.25">
      <c r="A6" s="2" t="s">
        <v>2</v>
      </c>
      <c r="B6" s="4" t="s">
        <v>191</v>
      </c>
      <c r="C6" s="4" t="s">
        <v>317</v>
      </c>
      <c r="D6" s="4" t="s">
        <v>318</v>
      </c>
      <c r="E6" s="16" t="s">
        <v>153</v>
      </c>
      <c r="F6" s="4" t="s">
        <v>192</v>
      </c>
      <c r="G6" s="4" t="s">
        <v>319</v>
      </c>
    </row>
    <row r="7" spans="1:7" ht="15.75" customHeight="1" x14ac:dyDescent="0.25">
      <c r="A7" s="4" t="s">
        <v>3</v>
      </c>
      <c r="B7" s="18"/>
      <c r="C7" s="18"/>
      <c r="D7" s="18"/>
      <c r="E7" s="17"/>
      <c r="F7" s="18"/>
      <c r="G7" s="18"/>
    </row>
    <row r="8" spans="1:7" ht="15.75" customHeight="1" x14ac:dyDescent="0.25">
      <c r="A8" s="8" t="s">
        <v>4</v>
      </c>
      <c r="B8" s="18"/>
      <c r="C8" s="18"/>
      <c r="D8" s="18"/>
      <c r="E8" s="17"/>
      <c r="F8" s="18"/>
      <c r="G8" s="18"/>
    </row>
    <row r="9" spans="1:7" ht="15.75" customHeight="1" x14ac:dyDescent="0.25">
      <c r="A9" s="4" t="s">
        <v>5</v>
      </c>
      <c r="B9" s="18"/>
      <c r="C9" s="18"/>
      <c r="D9" s="38"/>
      <c r="E9" s="49"/>
      <c r="F9" s="38"/>
      <c r="G9" s="38"/>
    </row>
    <row r="10" spans="1:7" ht="15.75" customHeight="1" x14ac:dyDescent="0.25">
      <c r="A10" s="5" t="s">
        <v>163</v>
      </c>
      <c r="B10" s="30">
        <v>246331.19</v>
      </c>
      <c r="C10" s="30">
        <v>260564.87</v>
      </c>
      <c r="D10" s="30">
        <v>265072</v>
      </c>
      <c r="E10" s="49">
        <v>264280</v>
      </c>
      <c r="F10" s="30">
        <v>286393</v>
      </c>
      <c r="G10" s="30">
        <v>305100</v>
      </c>
    </row>
    <row r="11" spans="1:7" ht="15.75" customHeight="1" x14ac:dyDescent="0.25">
      <c r="A11" s="5" t="s">
        <v>164</v>
      </c>
      <c r="B11" s="30">
        <v>34807.14</v>
      </c>
      <c r="C11" s="30">
        <v>34888.870000000003</v>
      </c>
      <c r="D11" s="30">
        <v>35000</v>
      </c>
      <c r="E11" s="49">
        <v>38461</v>
      </c>
      <c r="F11" s="30">
        <v>40461</v>
      </c>
      <c r="G11" s="30">
        <v>40461</v>
      </c>
    </row>
    <row r="12" spans="1:7" ht="15.75" x14ac:dyDescent="0.25">
      <c r="A12" s="5" t="s">
        <v>165</v>
      </c>
      <c r="B12" s="30">
        <v>7937.83</v>
      </c>
      <c r="C12" s="30">
        <v>7982.24</v>
      </c>
      <c r="D12" s="30">
        <v>8000</v>
      </c>
      <c r="E12" s="49">
        <v>8172</v>
      </c>
      <c r="F12" s="30">
        <v>8972</v>
      </c>
      <c r="G12" s="30">
        <v>8972</v>
      </c>
    </row>
    <row r="13" spans="1:7" ht="15.75" x14ac:dyDescent="0.25">
      <c r="A13" s="9" t="s">
        <v>6</v>
      </c>
      <c r="B13" s="31">
        <f t="shared" ref="B13:G13" si="0">SUM(B10:B12)</f>
        <v>289076.16000000003</v>
      </c>
      <c r="C13" s="31">
        <f t="shared" si="0"/>
        <v>303435.98</v>
      </c>
      <c r="D13" s="31">
        <f t="shared" si="0"/>
        <v>308072</v>
      </c>
      <c r="E13" s="31">
        <f t="shared" si="0"/>
        <v>310913</v>
      </c>
      <c r="F13" s="31">
        <f t="shared" si="0"/>
        <v>335826</v>
      </c>
      <c r="G13" s="31">
        <f t="shared" si="0"/>
        <v>354533</v>
      </c>
    </row>
    <row r="14" spans="1:7" ht="15.75" customHeight="1" x14ac:dyDescent="0.25">
      <c r="A14" s="4" t="s">
        <v>7</v>
      </c>
      <c r="B14" s="30"/>
      <c r="C14" s="30"/>
      <c r="D14" s="30"/>
      <c r="E14" s="49"/>
      <c r="F14" s="30"/>
      <c r="G14" s="30"/>
    </row>
    <row r="15" spans="1:7" ht="15.75" customHeight="1" x14ac:dyDescent="0.25">
      <c r="A15" s="5" t="s">
        <v>154</v>
      </c>
      <c r="B15" s="30">
        <v>752</v>
      </c>
      <c r="C15" s="30">
        <v>867</v>
      </c>
      <c r="D15" s="30">
        <v>860</v>
      </c>
      <c r="E15" s="49">
        <v>1070</v>
      </c>
      <c r="F15" s="30">
        <v>1070</v>
      </c>
      <c r="G15" s="30">
        <v>1070</v>
      </c>
    </row>
    <row r="16" spans="1:7" ht="15.75" customHeight="1" x14ac:dyDescent="0.25">
      <c r="A16" s="5" t="s">
        <v>155</v>
      </c>
      <c r="B16" s="30">
        <v>275</v>
      </c>
      <c r="C16" s="30">
        <v>294</v>
      </c>
      <c r="D16" s="30">
        <v>350</v>
      </c>
      <c r="E16" s="49">
        <v>580</v>
      </c>
      <c r="F16" s="30">
        <v>580</v>
      </c>
      <c r="G16" s="30">
        <v>580</v>
      </c>
    </row>
    <row r="17" spans="1:7" ht="15.75" customHeight="1" x14ac:dyDescent="0.25">
      <c r="A17" s="5" t="s">
        <v>156</v>
      </c>
      <c r="B17" s="30">
        <v>15022.92</v>
      </c>
      <c r="C17" s="30">
        <v>14945.86</v>
      </c>
      <c r="D17" s="30">
        <v>15200</v>
      </c>
      <c r="E17" s="49">
        <v>22200</v>
      </c>
      <c r="F17" s="30">
        <v>22200</v>
      </c>
      <c r="G17" s="30">
        <v>22200</v>
      </c>
    </row>
    <row r="18" spans="1:7" ht="15.75" x14ac:dyDescent="0.25">
      <c r="A18" s="5" t="s">
        <v>157</v>
      </c>
      <c r="B18" s="30">
        <v>12548.94</v>
      </c>
      <c r="C18" s="30">
        <v>12548.94</v>
      </c>
      <c r="D18" s="30">
        <v>12548.94</v>
      </c>
      <c r="E18" s="49">
        <v>12549</v>
      </c>
      <c r="F18" s="30">
        <v>12549</v>
      </c>
      <c r="G18" s="30">
        <v>12549</v>
      </c>
    </row>
    <row r="19" spans="1:7" ht="15.75" x14ac:dyDescent="0.25">
      <c r="A19" s="9" t="s">
        <v>8</v>
      </c>
      <c r="B19" s="31">
        <f t="shared" ref="B19:G19" si="1">SUM(B15:B18)</f>
        <v>28598.86</v>
      </c>
      <c r="C19" s="31">
        <f t="shared" si="1"/>
        <v>28655.800000000003</v>
      </c>
      <c r="D19" s="31">
        <f t="shared" si="1"/>
        <v>28958.940000000002</v>
      </c>
      <c r="E19" s="31">
        <f t="shared" si="1"/>
        <v>36399</v>
      </c>
      <c r="F19" s="31">
        <f t="shared" si="1"/>
        <v>36399</v>
      </c>
      <c r="G19" s="31">
        <f t="shared" si="1"/>
        <v>36399</v>
      </c>
    </row>
    <row r="20" spans="1:7" ht="15.75" customHeight="1" x14ac:dyDescent="0.25">
      <c r="A20" s="8" t="s">
        <v>9</v>
      </c>
      <c r="B20" s="30"/>
      <c r="C20" s="30"/>
      <c r="D20" s="6"/>
      <c r="E20" s="49"/>
      <c r="F20" s="30"/>
      <c r="G20" s="30"/>
    </row>
    <row r="21" spans="1:7" ht="15.75" customHeight="1" x14ac:dyDescent="0.25">
      <c r="A21" s="4" t="s">
        <v>10</v>
      </c>
      <c r="B21" s="30"/>
      <c r="C21" s="30"/>
      <c r="D21" s="30"/>
      <c r="E21" s="49"/>
      <c r="F21" s="30"/>
      <c r="G21" s="30"/>
    </row>
    <row r="22" spans="1:7" ht="15.75" customHeight="1" x14ac:dyDescent="0.25">
      <c r="A22" s="5" t="s">
        <v>158</v>
      </c>
      <c r="B22" s="30">
        <v>2527.23</v>
      </c>
      <c r="C22" s="30">
        <v>1529.41</v>
      </c>
      <c r="D22" s="30">
        <v>1550</v>
      </c>
      <c r="E22" s="49">
        <v>1550</v>
      </c>
      <c r="F22" s="30">
        <v>1550</v>
      </c>
      <c r="G22" s="30">
        <v>1550</v>
      </c>
    </row>
    <row r="23" spans="1:7" ht="15.75" customHeight="1" x14ac:dyDescent="0.25">
      <c r="A23" s="5" t="s">
        <v>159</v>
      </c>
      <c r="B23" s="30">
        <v>680</v>
      </c>
      <c r="C23" s="30">
        <v>185</v>
      </c>
      <c r="D23" s="30">
        <v>100</v>
      </c>
      <c r="E23" s="49">
        <v>200</v>
      </c>
      <c r="F23" s="30">
        <v>200</v>
      </c>
      <c r="G23" s="30">
        <v>200</v>
      </c>
    </row>
    <row r="24" spans="1:7" ht="15.75" customHeight="1" x14ac:dyDescent="0.25">
      <c r="A24" s="5" t="s">
        <v>170</v>
      </c>
      <c r="B24" s="30">
        <v>0</v>
      </c>
      <c r="C24" s="30">
        <v>5800</v>
      </c>
      <c r="D24" s="30">
        <v>0</v>
      </c>
      <c r="E24" s="49">
        <v>0</v>
      </c>
      <c r="F24" s="30">
        <v>0</v>
      </c>
      <c r="G24" s="30">
        <v>0</v>
      </c>
    </row>
    <row r="25" spans="1:7" ht="15.75" customHeight="1" x14ac:dyDescent="0.25">
      <c r="A25" s="5" t="s">
        <v>160</v>
      </c>
      <c r="B25" s="30">
        <v>2376.9899999999998</v>
      </c>
      <c r="C25" s="30">
        <v>3419.92</v>
      </c>
      <c r="D25" s="30">
        <v>2850</v>
      </c>
      <c r="E25" s="49">
        <v>3500</v>
      </c>
      <c r="F25" s="30">
        <v>3500</v>
      </c>
      <c r="G25" s="30">
        <v>3500</v>
      </c>
    </row>
    <row r="26" spans="1:7" ht="15.75" customHeight="1" x14ac:dyDescent="0.25">
      <c r="A26" s="5" t="s">
        <v>171</v>
      </c>
      <c r="B26" s="30">
        <v>0</v>
      </c>
      <c r="C26" s="30">
        <v>6346.41</v>
      </c>
      <c r="D26" s="30">
        <v>23200</v>
      </c>
      <c r="E26" s="49">
        <v>21500</v>
      </c>
      <c r="F26" s="30">
        <v>21500</v>
      </c>
      <c r="G26" s="30">
        <v>21500</v>
      </c>
    </row>
    <row r="27" spans="1:7" ht="15.75" x14ac:dyDescent="0.25">
      <c r="A27" s="5" t="s">
        <v>161</v>
      </c>
      <c r="B27" s="30">
        <v>36</v>
      </c>
      <c r="C27" s="30">
        <v>48</v>
      </c>
      <c r="D27" s="30">
        <v>20</v>
      </c>
      <c r="E27" s="49">
        <v>70</v>
      </c>
      <c r="F27" s="30">
        <v>70</v>
      </c>
      <c r="G27" s="30">
        <v>70</v>
      </c>
    </row>
    <row r="28" spans="1:7" ht="15" customHeight="1" x14ac:dyDescent="0.25">
      <c r="A28" s="9" t="s">
        <v>11</v>
      </c>
      <c r="B28" s="32">
        <f t="shared" ref="B28:G28" si="2">SUM(B22:B27)</f>
        <v>5620.2199999999993</v>
      </c>
      <c r="C28" s="32">
        <f t="shared" si="2"/>
        <v>17328.739999999998</v>
      </c>
      <c r="D28" s="32">
        <f t="shared" si="2"/>
        <v>27720</v>
      </c>
      <c r="E28" s="32">
        <f t="shared" si="2"/>
        <v>26820</v>
      </c>
      <c r="F28" s="32">
        <f t="shared" si="2"/>
        <v>26820</v>
      </c>
      <c r="G28" s="32">
        <f t="shared" si="2"/>
        <v>26820</v>
      </c>
    </row>
    <row r="29" spans="1:7" ht="15.75" customHeight="1" x14ac:dyDescent="0.25">
      <c r="A29" s="4" t="s">
        <v>12</v>
      </c>
      <c r="B29" s="30"/>
      <c r="C29" s="30"/>
      <c r="D29" s="30"/>
      <c r="E29" s="49"/>
      <c r="F29" s="30"/>
      <c r="G29" s="30"/>
    </row>
    <row r="30" spans="1:7" ht="15.75" customHeight="1" x14ac:dyDescent="0.25">
      <c r="A30" s="5" t="s">
        <v>265</v>
      </c>
      <c r="B30" s="30">
        <v>1825.5</v>
      </c>
      <c r="C30" s="30">
        <v>1512</v>
      </c>
      <c r="D30" s="30">
        <v>1600</v>
      </c>
      <c r="E30" s="49">
        <v>1600</v>
      </c>
      <c r="F30" s="30">
        <v>1600</v>
      </c>
      <c r="G30" s="30">
        <v>1600</v>
      </c>
    </row>
    <row r="31" spans="1:7" ht="15.75" customHeight="1" x14ac:dyDescent="0.25">
      <c r="A31" s="5" t="s">
        <v>266</v>
      </c>
      <c r="B31" s="30">
        <v>10</v>
      </c>
      <c r="C31" s="30">
        <v>15</v>
      </c>
      <c r="D31" s="30">
        <v>0</v>
      </c>
      <c r="E31" s="49">
        <v>50</v>
      </c>
      <c r="F31" s="30">
        <v>50</v>
      </c>
      <c r="G31" s="30">
        <v>50</v>
      </c>
    </row>
    <row r="32" spans="1:7" ht="15.75" customHeight="1" x14ac:dyDescent="0.25">
      <c r="A32" s="5" t="s">
        <v>267</v>
      </c>
      <c r="B32" s="30">
        <v>471</v>
      </c>
      <c r="C32" s="30">
        <v>624</v>
      </c>
      <c r="D32" s="30">
        <v>420</v>
      </c>
      <c r="E32" s="49">
        <v>930</v>
      </c>
      <c r="F32" s="30">
        <v>930</v>
      </c>
      <c r="G32" s="30">
        <v>930</v>
      </c>
    </row>
    <row r="33" spans="1:7" ht="15.75" customHeight="1" x14ac:dyDescent="0.25">
      <c r="A33" s="5" t="s">
        <v>268</v>
      </c>
      <c r="B33" s="30">
        <v>970</v>
      </c>
      <c r="C33" s="30">
        <v>838</v>
      </c>
      <c r="D33" s="30">
        <v>880</v>
      </c>
      <c r="E33" s="49">
        <v>900</v>
      </c>
      <c r="F33" s="30">
        <v>900</v>
      </c>
      <c r="G33" s="30">
        <v>900</v>
      </c>
    </row>
    <row r="34" spans="1:7" ht="15.75" customHeight="1" x14ac:dyDescent="0.25">
      <c r="A34" s="5" t="s">
        <v>179</v>
      </c>
      <c r="B34" s="30">
        <v>2415.08</v>
      </c>
      <c r="C34" s="30">
        <v>2391.86</v>
      </c>
      <c r="D34" s="30">
        <v>1500</v>
      </c>
      <c r="E34" s="49">
        <v>2500</v>
      </c>
      <c r="F34" s="30">
        <v>2500</v>
      </c>
      <c r="G34" s="30">
        <v>2500</v>
      </c>
    </row>
    <row r="35" spans="1:7" ht="15.75" customHeight="1" x14ac:dyDescent="0.25">
      <c r="A35" s="5" t="s">
        <v>269</v>
      </c>
      <c r="B35" s="30">
        <v>3036.76</v>
      </c>
      <c r="C35" s="30">
        <v>3159</v>
      </c>
      <c r="D35" s="30">
        <v>2800</v>
      </c>
      <c r="E35" s="49">
        <v>3500</v>
      </c>
      <c r="F35" s="30">
        <v>3500</v>
      </c>
      <c r="G35" s="30">
        <v>3500</v>
      </c>
    </row>
    <row r="36" spans="1:7" ht="15.75" x14ac:dyDescent="0.25">
      <c r="A36" s="9" t="s">
        <v>13</v>
      </c>
      <c r="B36" s="31">
        <f t="shared" ref="B36:G36" si="3">SUM(B30:B35)</f>
        <v>8728.34</v>
      </c>
      <c r="C36" s="31">
        <f t="shared" si="3"/>
        <v>8539.86</v>
      </c>
      <c r="D36" s="31">
        <f t="shared" si="3"/>
        <v>7200</v>
      </c>
      <c r="E36" s="31">
        <f t="shared" si="3"/>
        <v>9480</v>
      </c>
      <c r="F36" s="31">
        <f t="shared" si="3"/>
        <v>9480</v>
      </c>
      <c r="G36" s="31">
        <f t="shared" si="3"/>
        <v>9480</v>
      </c>
    </row>
    <row r="37" spans="1:7" ht="15.75" customHeight="1" x14ac:dyDescent="0.25">
      <c r="A37" s="4" t="s">
        <v>14</v>
      </c>
      <c r="B37" s="30"/>
      <c r="C37" s="30"/>
      <c r="D37" s="30"/>
      <c r="E37" s="49"/>
      <c r="F37" s="30"/>
      <c r="G37" s="30"/>
    </row>
    <row r="38" spans="1:7" ht="15.75" x14ac:dyDescent="0.25">
      <c r="A38" s="5" t="s">
        <v>162</v>
      </c>
      <c r="B38" s="30">
        <v>78.11</v>
      </c>
      <c r="C38" s="30">
        <v>94.31</v>
      </c>
      <c r="D38" s="30">
        <v>30</v>
      </c>
      <c r="E38" s="49">
        <v>50</v>
      </c>
      <c r="F38" s="30">
        <v>50</v>
      </c>
      <c r="G38" s="30">
        <v>50</v>
      </c>
    </row>
    <row r="39" spans="1:7" ht="15.75" x14ac:dyDescent="0.25">
      <c r="A39" s="9" t="s">
        <v>15</v>
      </c>
      <c r="B39" s="31">
        <f t="shared" ref="B39:G39" si="4">SUM(B38)</f>
        <v>78.11</v>
      </c>
      <c r="C39" s="31">
        <f t="shared" si="4"/>
        <v>94.31</v>
      </c>
      <c r="D39" s="31">
        <f t="shared" si="4"/>
        <v>30</v>
      </c>
      <c r="E39" s="31">
        <f t="shared" si="4"/>
        <v>50</v>
      </c>
      <c r="F39" s="31">
        <f t="shared" si="4"/>
        <v>50</v>
      </c>
      <c r="G39" s="31">
        <f t="shared" si="4"/>
        <v>50</v>
      </c>
    </row>
    <row r="40" spans="1:7" ht="15.75" customHeight="1" x14ac:dyDescent="0.25">
      <c r="A40" s="4" t="s">
        <v>16</v>
      </c>
      <c r="B40" s="30"/>
      <c r="C40" s="30"/>
      <c r="D40" s="30"/>
      <c r="E40" s="49"/>
      <c r="F40" s="30"/>
      <c r="G40" s="30"/>
    </row>
    <row r="41" spans="1:7" ht="15.75" customHeight="1" x14ac:dyDescent="0.25">
      <c r="A41" s="24" t="s">
        <v>322</v>
      </c>
      <c r="B41" s="30">
        <v>562.01</v>
      </c>
      <c r="C41" s="30">
        <v>0</v>
      </c>
      <c r="D41" s="30">
        <v>0</v>
      </c>
      <c r="E41" s="49">
        <v>0</v>
      </c>
      <c r="F41" s="30">
        <v>0</v>
      </c>
      <c r="G41" s="30">
        <v>0</v>
      </c>
    </row>
    <row r="42" spans="1:7" ht="15.75" customHeight="1" x14ac:dyDescent="0.25">
      <c r="A42" s="5" t="s">
        <v>321</v>
      </c>
      <c r="B42" s="30">
        <v>4453.1899999999996</v>
      </c>
      <c r="C42" s="30">
        <v>5035.9799999999996</v>
      </c>
      <c r="D42" s="30">
        <v>6400</v>
      </c>
      <c r="E42" s="49">
        <v>3000</v>
      </c>
      <c r="F42" s="30">
        <v>3000</v>
      </c>
      <c r="G42" s="30">
        <v>3000</v>
      </c>
    </row>
    <row r="43" spans="1:7" ht="15.75" customHeight="1" x14ac:dyDescent="0.25">
      <c r="A43" s="5" t="s">
        <v>366</v>
      </c>
      <c r="B43" s="30">
        <v>0</v>
      </c>
      <c r="C43" s="30">
        <v>0</v>
      </c>
      <c r="D43" s="30">
        <v>0</v>
      </c>
      <c r="E43" s="49">
        <v>1050</v>
      </c>
      <c r="F43" s="30">
        <v>0</v>
      </c>
      <c r="G43" s="30">
        <v>0</v>
      </c>
    </row>
    <row r="44" spans="1:7" ht="15.75" customHeight="1" x14ac:dyDescent="0.25">
      <c r="A44" s="5" t="s">
        <v>320</v>
      </c>
      <c r="B44" s="30">
        <v>99.32</v>
      </c>
      <c r="C44" s="30">
        <v>107.6</v>
      </c>
      <c r="D44" s="30">
        <v>119.99</v>
      </c>
      <c r="E44" s="49">
        <v>120</v>
      </c>
      <c r="F44" s="30">
        <v>120</v>
      </c>
      <c r="G44" s="30">
        <v>120</v>
      </c>
    </row>
    <row r="45" spans="1:7" ht="15.75" customHeight="1" x14ac:dyDescent="0.25">
      <c r="A45" s="5" t="s">
        <v>323</v>
      </c>
      <c r="B45" s="30">
        <v>2736.35</v>
      </c>
      <c r="C45" s="30">
        <v>1068.7</v>
      </c>
      <c r="D45" s="30">
        <v>1200</v>
      </c>
      <c r="E45" s="49">
        <v>2850</v>
      </c>
      <c r="F45" s="30">
        <v>1000</v>
      </c>
      <c r="G45" s="30">
        <v>1000</v>
      </c>
    </row>
    <row r="46" spans="1:7" ht="15.75" customHeight="1" x14ac:dyDescent="0.25">
      <c r="A46" s="5" t="s">
        <v>324</v>
      </c>
      <c r="B46" s="30">
        <v>0</v>
      </c>
      <c r="C46" s="30">
        <v>186</v>
      </c>
      <c r="D46" s="30">
        <v>330</v>
      </c>
      <c r="E46" s="49">
        <v>360</v>
      </c>
      <c r="F46" s="30">
        <v>360</v>
      </c>
      <c r="G46" s="30">
        <v>360</v>
      </c>
    </row>
    <row r="47" spans="1:7" ht="15.75" customHeight="1" x14ac:dyDescent="0.25">
      <c r="A47" s="5" t="s">
        <v>325</v>
      </c>
      <c r="B47" s="30">
        <v>0</v>
      </c>
      <c r="C47" s="30">
        <v>0</v>
      </c>
      <c r="D47" s="30">
        <v>0</v>
      </c>
      <c r="E47" s="49">
        <v>0</v>
      </c>
      <c r="F47" s="30">
        <v>0</v>
      </c>
      <c r="G47" s="30">
        <v>0</v>
      </c>
    </row>
    <row r="48" spans="1:7" ht="15.75" customHeight="1" x14ac:dyDescent="0.25">
      <c r="A48" s="9" t="s">
        <v>17</v>
      </c>
      <c r="B48" s="31">
        <f t="shared" ref="B48:G48" si="5">SUM(B41:B47)</f>
        <v>7850.869999999999</v>
      </c>
      <c r="C48" s="31">
        <f t="shared" si="5"/>
        <v>6398.28</v>
      </c>
      <c r="D48" s="31">
        <f t="shared" si="5"/>
        <v>8049.99</v>
      </c>
      <c r="E48" s="31">
        <f t="shared" si="5"/>
        <v>7380</v>
      </c>
      <c r="F48" s="31">
        <f t="shared" si="5"/>
        <v>4480</v>
      </c>
      <c r="G48" s="31">
        <f t="shared" si="5"/>
        <v>4480</v>
      </c>
    </row>
    <row r="49" spans="1:7" ht="15.75" customHeight="1" x14ac:dyDescent="0.25">
      <c r="A49" s="8" t="s">
        <v>18</v>
      </c>
      <c r="B49" s="30"/>
      <c r="C49" s="30"/>
      <c r="D49" s="30"/>
      <c r="E49" s="49"/>
      <c r="F49" s="30"/>
      <c r="G49" s="30"/>
    </row>
    <row r="50" spans="1:7" ht="15.75" customHeight="1" x14ac:dyDescent="0.25">
      <c r="A50" s="5" t="s">
        <v>240</v>
      </c>
      <c r="B50" s="30">
        <v>17.36</v>
      </c>
      <c r="C50" s="30">
        <v>0</v>
      </c>
      <c r="D50" s="30">
        <v>0</v>
      </c>
      <c r="E50" s="49">
        <v>70</v>
      </c>
      <c r="F50" s="30">
        <v>70</v>
      </c>
      <c r="G50" s="30">
        <v>70</v>
      </c>
    </row>
    <row r="51" spans="1:7" ht="15.75" customHeight="1" x14ac:dyDescent="0.25">
      <c r="A51" s="5" t="s">
        <v>241</v>
      </c>
      <c r="B51" s="30">
        <v>1250.4100000000001</v>
      </c>
      <c r="C51" s="30">
        <v>2577.48</v>
      </c>
      <c r="D51" s="30">
        <v>1172.76</v>
      </c>
      <c r="E51" s="49">
        <v>0</v>
      </c>
      <c r="F51" s="30">
        <v>3000</v>
      </c>
      <c r="G51" s="30">
        <v>0</v>
      </c>
    </row>
    <row r="52" spans="1:7" ht="15.75" customHeight="1" x14ac:dyDescent="0.25">
      <c r="A52" s="5" t="s">
        <v>242</v>
      </c>
      <c r="B52" s="30">
        <v>88.81</v>
      </c>
      <c r="C52" s="30">
        <v>85.44</v>
      </c>
      <c r="D52" s="30">
        <v>87.4</v>
      </c>
      <c r="E52" s="49">
        <v>89</v>
      </c>
      <c r="F52" s="30">
        <v>89</v>
      </c>
      <c r="G52" s="30">
        <v>89</v>
      </c>
    </row>
    <row r="53" spans="1:7" ht="15.75" customHeight="1" x14ac:dyDescent="0.25">
      <c r="A53" s="5" t="s">
        <v>243</v>
      </c>
      <c r="B53" s="30">
        <v>360.43</v>
      </c>
      <c r="C53" s="30">
        <v>332.42</v>
      </c>
      <c r="D53" s="30">
        <v>331.2</v>
      </c>
      <c r="E53" s="49">
        <v>340</v>
      </c>
      <c r="F53" s="30">
        <v>340</v>
      </c>
      <c r="G53" s="30">
        <v>340</v>
      </c>
    </row>
    <row r="54" spans="1:7" ht="15.75" customHeight="1" x14ac:dyDescent="0.25">
      <c r="A54" s="5" t="s">
        <v>166</v>
      </c>
      <c r="B54" s="30">
        <v>1300</v>
      </c>
      <c r="C54" s="30">
        <v>0</v>
      </c>
      <c r="D54" s="30">
        <v>0</v>
      </c>
      <c r="E54" s="49">
        <v>0</v>
      </c>
      <c r="F54" s="30">
        <v>0</v>
      </c>
      <c r="G54" s="30">
        <v>0</v>
      </c>
    </row>
    <row r="55" spans="1:7" ht="15.75" customHeight="1" x14ac:dyDescent="0.25">
      <c r="A55" s="5" t="s">
        <v>244</v>
      </c>
      <c r="B55" s="30">
        <v>609</v>
      </c>
      <c r="C55" s="30">
        <v>907</v>
      </c>
      <c r="D55" s="30">
        <v>809</v>
      </c>
      <c r="E55" s="49">
        <v>900</v>
      </c>
      <c r="F55" s="30">
        <v>900</v>
      </c>
      <c r="G55" s="30">
        <v>900</v>
      </c>
    </row>
    <row r="56" spans="1:7" ht="15.75" customHeight="1" x14ac:dyDescent="0.25">
      <c r="A56" s="5" t="s">
        <v>245</v>
      </c>
      <c r="B56" s="30">
        <v>0</v>
      </c>
      <c r="C56" s="30">
        <v>1436.4</v>
      </c>
      <c r="D56" s="30">
        <v>1209.5999999999999</v>
      </c>
      <c r="E56" s="49">
        <v>1440</v>
      </c>
      <c r="F56" s="30">
        <v>1440</v>
      </c>
      <c r="G56" s="30">
        <v>1440</v>
      </c>
    </row>
    <row r="57" spans="1:7" ht="15.75" customHeight="1" x14ac:dyDescent="0.25">
      <c r="A57" s="5" t="s">
        <v>246</v>
      </c>
      <c r="B57" s="30">
        <v>726.73</v>
      </c>
      <c r="C57" s="30">
        <v>309.95999999999998</v>
      </c>
      <c r="D57" s="30">
        <v>0</v>
      </c>
      <c r="E57" s="49">
        <v>0</v>
      </c>
      <c r="F57" s="30">
        <v>0</v>
      </c>
      <c r="G57" s="30">
        <v>0</v>
      </c>
    </row>
    <row r="58" spans="1:7" ht="15.75" customHeight="1" x14ac:dyDescent="0.25">
      <c r="A58" s="5" t="s">
        <v>337</v>
      </c>
      <c r="B58" s="30">
        <v>1508.8</v>
      </c>
      <c r="C58" s="30">
        <v>0</v>
      </c>
      <c r="D58" s="30">
        <v>2688</v>
      </c>
      <c r="E58" s="49">
        <v>3401</v>
      </c>
      <c r="F58" s="30">
        <v>0</v>
      </c>
      <c r="G58" s="30">
        <v>0</v>
      </c>
    </row>
    <row r="59" spans="1:7" ht="15.75" customHeight="1" x14ac:dyDescent="0.25">
      <c r="A59" s="5" t="s">
        <v>270</v>
      </c>
      <c r="B59" s="30">
        <v>0</v>
      </c>
      <c r="C59" s="30">
        <v>0</v>
      </c>
      <c r="D59" s="30">
        <v>50</v>
      </c>
      <c r="E59" s="49">
        <v>330</v>
      </c>
      <c r="F59" s="30">
        <v>330</v>
      </c>
      <c r="G59" s="30">
        <v>330</v>
      </c>
    </row>
    <row r="60" spans="1:7" ht="15.75" customHeight="1" x14ac:dyDescent="0.25">
      <c r="A60" s="5" t="s">
        <v>166</v>
      </c>
      <c r="B60" s="30">
        <v>1200</v>
      </c>
      <c r="C60" s="30">
        <v>0</v>
      </c>
      <c r="D60" s="30">
        <v>0</v>
      </c>
      <c r="E60" s="49">
        <v>0</v>
      </c>
      <c r="F60" s="30">
        <v>0</v>
      </c>
      <c r="G60" s="30">
        <v>0</v>
      </c>
    </row>
    <row r="61" spans="1:7" ht="15.75" customHeight="1" x14ac:dyDescent="0.25">
      <c r="A61" s="5" t="s">
        <v>247</v>
      </c>
      <c r="B61" s="30">
        <v>0</v>
      </c>
      <c r="C61" s="30">
        <v>49848.78</v>
      </c>
      <c r="D61" s="30">
        <v>0</v>
      </c>
      <c r="E61" s="49">
        <v>0</v>
      </c>
      <c r="F61" s="30">
        <v>0</v>
      </c>
      <c r="G61" s="30">
        <v>0</v>
      </c>
    </row>
    <row r="62" spans="1:7" ht="15.75" customHeight="1" x14ac:dyDescent="0.25">
      <c r="A62" s="5" t="s">
        <v>353</v>
      </c>
      <c r="B62" s="30">
        <v>0</v>
      </c>
      <c r="C62" s="30">
        <v>0</v>
      </c>
      <c r="D62" s="30">
        <v>3588</v>
      </c>
      <c r="E62" s="49">
        <v>10000</v>
      </c>
      <c r="F62" s="30">
        <v>0</v>
      </c>
      <c r="G62" s="30">
        <v>0</v>
      </c>
    </row>
    <row r="63" spans="1:7" ht="15.75" customHeight="1" x14ac:dyDescent="0.25">
      <c r="A63" s="9" t="s">
        <v>19</v>
      </c>
      <c r="B63" s="32">
        <f t="shared" ref="B63:G63" si="6">SUM(B50:B62)</f>
        <v>7061.54</v>
      </c>
      <c r="C63" s="32">
        <f t="shared" si="6"/>
        <v>55497.479999999996</v>
      </c>
      <c r="D63" s="32">
        <f t="shared" si="6"/>
        <v>9935.9599999999991</v>
      </c>
      <c r="E63" s="32">
        <f t="shared" si="6"/>
        <v>16570</v>
      </c>
      <c r="F63" s="32">
        <f t="shared" si="6"/>
        <v>6169</v>
      </c>
      <c r="G63" s="32">
        <f t="shared" si="6"/>
        <v>3169</v>
      </c>
    </row>
    <row r="64" spans="1:7" ht="16.5" x14ac:dyDescent="0.25">
      <c r="A64" s="14" t="s">
        <v>143</v>
      </c>
      <c r="B64" s="33">
        <f>B13+B19+B28+B36+B39+B48+B63</f>
        <v>347014.1</v>
      </c>
      <c r="C64" s="33">
        <f>SUM(C13+C19+C28+C36+C39+C48+C63)</f>
        <v>419950.44999999995</v>
      </c>
      <c r="D64" s="33">
        <f>SUM(D13+D19+D28+D36+D39+D48+D63)</f>
        <v>389966.89</v>
      </c>
      <c r="E64" s="33">
        <f>SUM(E13+E19+E28+E36+E39+E48+E63)</f>
        <v>407612</v>
      </c>
      <c r="F64" s="33">
        <f>F13+F19+F28+F36+F39+F48+F63</f>
        <v>419224</v>
      </c>
      <c r="G64" s="33">
        <f>G13+G19+G28+G36+G39+G48+G63</f>
        <v>434931</v>
      </c>
    </row>
    <row r="65" spans="1:7" s="12" customFormat="1" ht="15" customHeight="1" x14ac:dyDescent="0.25">
      <c r="A65" s="10"/>
      <c r="B65" s="34"/>
      <c r="C65" s="34"/>
      <c r="D65" s="11"/>
      <c r="E65" s="52"/>
      <c r="F65" s="34"/>
      <c r="G65" s="34"/>
    </row>
    <row r="66" spans="1:7" ht="15.75" x14ac:dyDescent="0.25">
      <c r="A66" s="4" t="s">
        <v>20</v>
      </c>
      <c r="B66" s="30"/>
      <c r="C66" s="30"/>
      <c r="D66" s="30"/>
      <c r="E66" s="49"/>
      <c r="F66" s="30"/>
      <c r="G66" s="30"/>
    </row>
    <row r="67" spans="1:7" ht="15.75" customHeight="1" x14ac:dyDescent="0.25">
      <c r="A67" s="5" t="s">
        <v>248</v>
      </c>
      <c r="B67" s="30">
        <v>3150</v>
      </c>
      <c r="C67" s="30">
        <v>0</v>
      </c>
      <c r="D67" s="30">
        <v>0</v>
      </c>
      <c r="E67" s="49">
        <v>0</v>
      </c>
      <c r="F67" s="30">
        <v>0</v>
      </c>
      <c r="G67" s="30">
        <v>0</v>
      </c>
    </row>
    <row r="68" spans="1:7" ht="15.75" customHeight="1" x14ac:dyDescent="0.25">
      <c r="A68" s="5" t="s">
        <v>249</v>
      </c>
      <c r="B68" s="30">
        <v>30</v>
      </c>
      <c r="C68" s="30">
        <v>0</v>
      </c>
      <c r="D68" s="30">
        <v>14600</v>
      </c>
      <c r="E68" s="49">
        <v>0</v>
      </c>
      <c r="F68" s="30">
        <v>0</v>
      </c>
      <c r="G68" s="30">
        <v>0</v>
      </c>
    </row>
    <row r="69" spans="1:7" ht="15.75" customHeight="1" x14ac:dyDescent="0.25">
      <c r="A69" s="5" t="s">
        <v>167</v>
      </c>
      <c r="B69" s="30">
        <v>26720.880000000001</v>
      </c>
      <c r="C69" s="30">
        <v>0</v>
      </c>
      <c r="D69" s="30">
        <v>0</v>
      </c>
      <c r="E69" s="49">
        <v>0</v>
      </c>
      <c r="F69" s="30">
        <v>0</v>
      </c>
      <c r="G69" s="30">
        <v>0</v>
      </c>
    </row>
    <row r="70" spans="1:7" ht="15.75" customHeight="1" x14ac:dyDescent="0.25">
      <c r="A70" s="5" t="s">
        <v>250</v>
      </c>
      <c r="B70" s="30">
        <v>0</v>
      </c>
      <c r="C70" s="30">
        <v>0</v>
      </c>
      <c r="D70" s="30">
        <v>0</v>
      </c>
      <c r="E70" s="49">
        <v>40216</v>
      </c>
      <c r="F70" s="30">
        <v>0</v>
      </c>
      <c r="G70" s="30">
        <v>0</v>
      </c>
    </row>
    <row r="71" spans="1:7" ht="15.75" customHeight="1" x14ac:dyDescent="0.25">
      <c r="A71" s="5" t="s">
        <v>251</v>
      </c>
      <c r="B71" s="30">
        <v>0</v>
      </c>
      <c r="C71" s="30">
        <v>0</v>
      </c>
      <c r="D71" s="30">
        <v>0</v>
      </c>
      <c r="E71" s="49">
        <v>45349</v>
      </c>
      <c r="F71" s="30">
        <v>0</v>
      </c>
      <c r="G71" s="30">
        <v>0</v>
      </c>
    </row>
    <row r="72" spans="1:7" ht="15.75" customHeight="1" x14ac:dyDescent="0.25">
      <c r="A72" s="5" t="s">
        <v>252</v>
      </c>
      <c r="B72" s="30">
        <v>0</v>
      </c>
      <c r="C72" s="30">
        <v>224010</v>
      </c>
      <c r="D72" s="30">
        <v>0</v>
      </c>
      <c r="E72" s="49">
        <v>0</v>
      </c>
      <c r="F72" s="30">
        <v>0</v>
      </c>
      <c r="G72" s="30">
        <v>0</v>
      </c>
    </row>
    <row r="73" spans="1:7" ht="15.75" customHeight="1" x14ac:dyDescent="0.25">
      <c r="A73" s="5" t="s">
        <v>253</v>
      </c>
      <c r="B73" s="30">
        <v>0</v>
      </c>
      <c r="C73" s="30">
        <v>16020</v>
      </c>
      <c r="D73" s="30">
        <v>0</v>
      </c>
      <c r="E73" s="49">
        <v>0</v>
      </c>
      <c r="F73" s="30">
        <v>0</v>
      </c>
      <c r="G73" s="30">
        <v>0</v>
      </c>
    </row>
    <row r="74" spans="1:7" ht="15.75" customHeight="1" x14ac:dyDescent="0.25">
      <c r="A74" s="5" t="s">
        <v>254</v>
      </c>
      <c r="B74" s="30">
        <v>0</v>
      </c>
      <c r="C74" s="30">
        <v>0</v>
      </c>
      <c r="D74" s="30">
        <v>0</v>
      </c>
      <c r="E74" s="49">
        <v>0</v>
      </c>
      <c r="F74" s="30">
        <v>0</v>
      </c>
      <c r="G74" s="30">
        <v>0</v>
      </c>
    </row>
    <row r="75" spans="1:7" ht="15.75" customHeight="1" x14ac:dyDescent="0.25">
      <c r="A75" s="5" t="s">
        <v>255</v>
      </c>
      <c r="B75" s="30">
        <v>0</v>
      </c>
      <c r="C75" s="30">
        <v>0</v>
      </c>
      <c r="D75" s="30">
        <v>0</v>
      </c>
      <c r="E75" s="49">
        <v>21850</v>
      </c>
      <c r="F75" s="30">
        <v>0</v>
      </c>
      <c r="G75" s="30">
        <v>0</v>
      </c>
    </row>
    <row r="76" spans="1:7" ht="16.5" x14ac:dyDescent="0.25">
      <c r="A76" s="14" t="s">
        <v>21</v>
      </c>
      <c r="B76" s="33">
        <f t="shared" ref="B76:G76" si="7">SUM(B67:B75)</f>
        <v>29900.880000000001</v>
      </c>
      <c r="C76" s="33">
        <f t="shared" si="7"/>
        <v>240030</v>
      </c>
      <c r="D76" s="33">
        <f t="shared" si="7"/>
        <v>14600</v>
      </c>
      <c r="E76" s="33">
        <f t="shared" si="7"/>
        <v>107415</v>
      </c>
      <c r="F76" s="33">
        <f t="shared" si="7"/>
        <v>0</v>
      </c>
      <c r="G76" s="33">
        <f t="shared" si="7"/>
        <v>0</v>
      </c>
    </row>
    <row r="77" spans="1:7" ht="15.75" x14ac:dyDescent="0.25">
      <c r="A77" s="3"/>
      <c r="B77" s="35"/>
      <c r="C77" s="35"/>
      <c r="D77" s="19"/>
      <c r="E77" s="52"/>
      <c r="F77" s="35"/>
      <c r="G77" s="35"/>
    </row>
    <row r="78" spans="1:7" ht="15.75" x14ac:dyDescent="0.25">
      <c r="A78" s="4" t="s">
        <v>22</v>
      </c>
      <c r="B78" s="30"/>
      <c r="C78" s="30"/>
      <c r="D78" s="30"/>
      <c r="E78" s="49"/>
      <c r="F78" s="30"/>
      <c r="G78" s="30"/>
    </row>
    <row r="79" spans="1:7" ht="15.75" customHeight="1" x14ac:dyDescent="0.25">
      <c r="A79" s="5" t="s">
        <v>256</v>
      </c>
      <c r="B79" s="30">
        <v>638.1</v>
      </c>
      <c r="C79" s="30">
        <v>0</v>
      </c>
      <c r="D79" s="30">
        <v>0</v>
      </c>
      <c r="E79" s="49">
        <v>0</v>
      </c>
      <c r="F79" s="30">
        <v>0</v>
      </c>
      <c r="G79" s="30">
        <v>0</v>
      </c>
    </row>
    <row r="80" spans="1:7" ht="15.75" customHeight="1" x14ac:dyDescent="0.25">
      <c r="A80" s="5" t="s">
        <v>326</v>
      </c>
      <c r="B80" s="30">
        <v>0</v>
      </c>
      <c r="C80" s="30">
        <v>300</v>
      </c>
      <c r="D80" s="30">
        <v>200</v>
      </c>
      <c r="E80" s="49">
        <v>200</v>
      </c>
      <c r="F80" s="30">
        <v>200</v>
      </c>
      <c r="G80" s="30">
        <v>200</v>
      </c>
    </row>
    <row r="81" spans="1:7" ht="15.75" customHeight="1" x14ac:dyDescent="0.25">
      <c r="A81" s="5" t="s">
        <v>257</v>
      </c>
      <c r="B81" s="30">
        <v>0</v>
      </c>
      <c r="C81" s="30">
        <v>336010</v>
      </c>
      <c r="D81" s="30">
        <v>0</v>
      </c>
      <c r="E81" s="49">
        <v>0</v>
      </c>
      <c r="F81" s="30">
        <v>0</v>
      </c>
      <c r="G81" s="30">
        <v>0</v>
      </c>
    </row>
    <row r="82" spans="1:7" ht="15.75" customHeight="1" x14ac:dyDescent="0.25">
      <c r="A82" s="5" t="s">
        <v>258</v>
      </c>
      <c r="B82" s="30">
        <v>0</v>
      </c>
      <c r="C82" s="30">
        <v>10800</v>
      </c>
      <c r="D82" s="30">
        <v>0</v>
      </c>
      <c r="E82" s="49">
        <v>0</v>
      </c>
      <c r="F82" s="30">
        <v>0</v>
      </c>
      <c r="G82" s="30">
        <v>0</v>
      </c>
    </row>
    <row r="83" spans="1:7" ht="15.75" customHeight="1" x14ac:dyDescent="0.25">
      <c r="A83" s="5" t="s">
        <v>332</v>
      </c>
      <c r="B83" s="30">
        <v>10000</v>
      </c>
      <c r="C83" s="30">
        <v>0</v>
      </c>
      <c r="D83" s="30">
        <v>505.2</v>
      </c>
      <c r="E83" s="49">
        <v>900</v>
      </c>
      <c r="F83" s="30">
        <v>600</v>
      </c>
      <c r="G83" s="30">
        <v>600</v>
      </c>
    </row>
    <row r="84" spans="1:7" ht="15.75" customHeight="1" x14ac:dyDescent="0.25">
      <c r="A84" s="5" t="s">
        <v>259</v>
      </c>
      <c r="B84" s="30">
        <v>0</v>
      </c>
      <c r="C84" s="30">
        <v>0</v>
      </c>
      <c r="D84" s="30">
        <v>0</v>
      </c>
      <c r="E84" s="49">
        <v>21850</v>
      </c>
      <c r="F84" s="30">
        <v>0</v>
      </c>
      <c r="G84" s="30">
        <v>0</v>
      </c>
    </row>
    <row r="85" spans="1:7" ht="15.75" customHeight="1" x14ac:dyDescent="0.25">
      <c r="A85" s="5" t="s">
        <v>260</v>
      </c>
      <c r="B85" s="30">
        <v>0</v>
      </c>
      <c r="C85" s="30">
        <v>0</v>
      </c>
      <c r="D85" s="30">
        <v>85500</v>
      </c>
      <c r="E85" s="49">
        <v>0</v>
      </c>
      <c r="F85" s="30">
        <v>0</v>
      </c>
      <c r="G85" s="30">
        <v>0</v>
      </c>
    </row>
    <row r="86" spans="1:7" ht="15.75" customHeight="1" x14ac:dyDescent="0.25">
      <c r="A86" s="5" t="s">
        <v>261</v>
      </c>
      <c r="B86" s="30">
        <v>184</v>
      </c>
      <c r="C86" s="30">
        <v>0</v>
      </c>
      <c r="D86" s="30">
        <v>19995.64</v>
      </c>
      <c r="E86" s="49">
        <v>0</v>
      </c>
      <c r="F86" s="30">
        <v>0</v>
      </c>
      <c r="G86" s="30">
        <v>0</v>
      </c>
    </row>
    <row r="87" spans="1:7" ht="15.75" customHeight="1" x14ac:dyDescent="0.25">
      <c r="A87" s="5" t="s">
        <v>262</v>
      </c>
      <c r="B87" s="30">
        <v>0</v>
      </c>
      <c r="C87" s="30">
        <v>0</v>
      </c>
      <c r="D87" s="30">
        <v>19963.98</v>
      </c>
      <c r="E87" s="49">
        <v>0</v>
      </c>
      <c r="F87" s="30">
        <v>0</v>
      </c>
      <c r="G87" s="30">
        <v>0</v>
      </c>
    </row>
    <row r="88" spans="1:7" ht="15.75" customHeight="1" x14ac:dyDescent="0.25">
      <c r="A88" s="5" t="s">
        <v>358</v>
      </c>
      <c r="B88" s="30">
        <v>0</v>
      </c>
      <c r="C88" s="30">
        <v>0</v>
      </c>
      <c r="D88" s="30">
        <v>0</v>
      </c>
      <c r="E88" s="49">
        <v>45000</v>
      </c>
      <c r="F88" s="30">
        <v>0</v>
      </c>
      <c r="G88" s="30">
        <v>0</v>
      </c>
    </row>
    <row r="89" spans="1:7" ht="15.75" customHeight="1" x14ac:dyDescent="0.25">
      <c r="A89" s="18" t="s">
        <v>263</v>
      </c>
      <c r="B89" s="30">
        <v>0</v>
      </c>
      <c r="C89" s="30">
        <v>209.12</v>
      </c>
      <c r="D89" s="30">
        <v>487.56</v>
      </c>
      <c r="E89" s="49">
        <v>600</v>
      </c>
      <c r="F89" s="30">
        <v>600</v>
      </c>
      <c r="G89" s="30">
        <v>600</v>
      </c>
    </row>
    <row r="90" spans="1:7" ht="15.75" customHeight="1" x14ac:dyDescent="0.25">
      <c r="A90" s="18" t="s">
        <v>331</v>
      </c>
      <c r="B90" s="30">
        <v>0</v>
      </c>
      <c r="C90" s="30">
        <v>0</v>
      </c>
      <c r="D90" s="30">
        <v>13828.48</v>
      </c>
      <c r="E90" s="49">
        <v>0</v>
      </c>
      <c r="F90" s="30">
        <v>0</v>
      </c>
      <c r="G90" s="30">
        <v>0</v>
      </c>
    </row>
    <row r="91" spans="1:7" ht="15.75" customHeight="1" x14ac:dyDescent="0.25">
      <c r="A91" s="5" t="s">
        <v>264</v>
      </c>
      <c r="B91" s="30">
        <v>0</v>
      </c>
      <c r="C91" s="30">
        <v>2760</v>
      </c>
      <c r="D91" s="30">
        <v>0</v>
      </c>
      <c r="E91" s="53">
        <v>0</v>
      </c>
      <c r="F91" s="30">
        <v>0</v>
      </c>
      <c r="G91" s="30">
        <v>0</v>
      </c>
    </row>
    <row r="92" spans="1:7" ht="19.5" customHeight="1" x14ac:dyDescent="0.25">
      <c r="A92" s="14" t="s">
        <v>23</v>
      </c>
      <c r="B92" s="62">
        <f t="shared" ref="B92:G92" si="8">SUM(B79:B91)</f>
        <v>10822.1</v>
      </c>
      <c r="C92" s="62">
        <f t="shared" si="8"/>
        <v>350079.12</v>
      </c>
      <c r="D92" s="62">
        <f t="shared" si="8"/>
        <v>140480.85999999999</v>
      </c>
      <c r="E92" s="62">
        <f t="shared" si="8"/>
        <v>68550</v>
      </c>
      <c r="F92" s="62">
        <f t="shared" si="8"/>
        <v>1400</v>
      </c>
      <c r="G92" s="62">
        <f t="shared" si="8"/>
        <v>1400</v>
      </c>
    </row>
    <row r="93" spans="1:7" ht="15.75" x14ac:dyDescent="0.25">
      <c r="A93" s="3"/>
      <c r="B93" s="35"/>
      <c r="C93" s="35"/>
      <c r="D93" s="67"/>
      <c r="E93" s="64"/>
      <c r="F93" s="64"/>
      <c r="G93" s="47"/>
    </row>
    <row r="94" spans="1:7" ht="18.75" x14ac:dyDescent="0.25">
      <c r="A94" s="15" t="s">
        <v>3</v>
      </c>
      <c r="B94" s="36">
        <f>B64</f>
        <v>347014.1</v>
      </c>
      <c r="C94" s="36">
        <f>SUM(C64)</f>
        <v>419950.44999999995</v>
      </c>
      <c r="D94" s="36">
        <f>SUM(D64)</f>
        <v>389966.89</v>
      </c>
      <c r="E94" s="36">
        <f>SUM(E64)</f>
        <v>407612</v>
      </c>
      <c r="F94" s="36">
        <f>F64</f>
        <v>419224</v>
      </c>
      <c r="G94" s="36">
        <f>G64</f>
        <v>434931</v>
      </c>
    </row>
    <row r="95" spans="1:7" ht="18.75" x14ac:dyDescent="0.25">
      <c r="A95" s="15" t="s">
        <v>20</v>
      </c>
      <c r="B95" s="36">
        <f>B76</f>
        <v>29900.880000000001</v>
      </c>
      <c r="C95" s="36">
        <f>SUM(C76)</f>
        <v>240030</v>
      </c>
      <c r="D95" s="36">
        <f>SUM(D76)</f>
        <v>14600</v>
      </c>
      <c r="E95" s="36">
        <f>SUM(E76)</f>
        <v>107415</v>
      </c>
      <c r="F95" s="36">
        <f>F76</f>
        <v>0</v>
      </c>
      <c r="G95" s="36">
        <f>G76</f>
        <v>0</v>
      </c>
    </row>
    <row r="96" spans="1:7" ht="18.75" x14ac:dyDescent="0.25">
      <c r="A96" s="15" t="s">
        <v>22</v>
      </c>
      <c r="B96" s="36">
        <f>B92</f>
        <v>10822.1</v>
      </c>
      <c r="C96" s="36">
        <f>SUM(C92)</f>
        <v>350079.12</v>
      </c>
      <c r="D96" s="36">
        <f>SUM(D92)</f>
        <v>140480.85999999999</v>
      </c>
      <c r="E96" s="36">
        <f>E92</f>
        <v>68550</v>
      </c>
      <c r="F96" s="36">
        <f>F92</f>
        <v>1400</v>
      </c>
      <c r="G96" s="36">
        <f>G92</f>
        <v>1400</v>
      </c>
    </row>
    <row r="97" spans="1:7" ht="20.25" x14ac:dyDescent="0.25">
      <c r="A97" s="13" t="s">
        <v>24</v>
      </c>
      <c r="B97" s="37">
        <f t="shared" ref="B97:G97" si="9">SUM(B94:B96)</f>
        <v>387737.07999999996</v>
      </c>
      <c r="C97" s="37">
        <f t="shared" si="9"/>
        <v>1010059.57</v>
      </c>
      <c r="D97" s="54">
        <f t="shared" si="9"/>
        <v>545047.75</v>
      </c>
      <c r="E97" s="37">
        <f t="shared" si="9"/>
        <v>583577</v>
      </c>
      <c r="F97" s="37">
        <f t="shared" si="9"/>
        <v>420624</v>
      </c>
      <c r="G97" s="37">
        <f t="shared" si="9"/>
        <v>436331</v>
      </c>
    </row>
    <row r="98" spans="1:7" x14ac:dyDescent="0.25">
      <c r="D98" s="51"/>
      <c r="E98" s="39"/>
      <c r="G98" s="39"/>
    </row>
    <row r="99" spans="1:7" x14ac:dyDescent="0.25">
      <c r="D99" s="39"/>
      <c r="E99" s="39"/>
      <c r="G99" s="39"/>
    </row>
    <row r="100" spans="1:7" ht="15.75" x14ac:dyDescent="0.25">
      <c r="A100" s="1" t="s">
        <v>276</v>
      </c>
      <c r="G100" s="39"/>
    </row>
    <row r="101" spans="1:7" ht="15.75" x14ac:dyDescent="0.25">
      <c r="A101" s="1" t="s">
        <v>275</v>
      </c>
    </row>
    <row r="102" spans="1:7" ht="15.75" x14ac:dyDescent="0.25">
      <c r="A102" s="1" t="s">
        <v>274</v>
      </c>
    </row>
    <row r="103" spans="1:7" ht="15.75" x14ac:dyDescent="0.25">
      <c r="A103" s="1" t="s">
        <v>273</v>
      </c>
    </row>
    <row r="104" spans="1:7" ht="15.75" x14ac:dyDescent="0.25">
      <c r="A104" s="1" t="s">
        <v>137</v>
      </c>
    </row>
    <row r="105" spans="1:7" ht="15.75" x14ac:dyDescent="0.25">
      <c r="A105" s="1" t="s">
        <v>138</v>
      </c>
    </row>
    <row r="106" spans="1:7" ht="15.75" x14ac:dyDescent="0.25">
      <c r="A106" s="1" t="s">
        <v>272</v>
      </c>
    </row>
    <row r="107" spans="1:7" ht="15.75" x14ac:dyDescent="0.25">
      <c r="A107" s="1" t="s">
        <v>139</v>
      </c>
    </row>
    <row r="108" spans="1:7" ht="15.75" x14ac:dyDescent="0.25">
      <c r="A108" s="1" t="s">
        <v>140</v>
      </c>
    </row>
    <row r="109" spans="1:7" ht="15.75" x14ac:dyDescent="0.25">
      <c r="A109" s="1" t="s">
        <v>271</v>
      </c>
    </row>
    <row r="110" spans="1:7" ht="15.75" x14ac:dyDescent="0.25">
      <c r="A110" s="1" t="s">
        <v>141</v>
      </c>
    </row>
    <row r="111" spans="1:7" ht="15.75" x14ac:dyDescent="0.25">
      <c r="A111" s="1" t="s">
        <v>142</v>
      </c>
      <c r="C111" s="1"/>
    </row>
    <row r="112" spans="1:7" ht="15.75" x14ac:dyDescent="0.25">
      <c r="A112" s="1" t="s">
        <v>190</v>
      </c>
      <c r="C112" s="1"/>
    </row>
    <row r="113" spans="1:3" ht="15.75" x14ac:dyDescent="0.25">
      <c r="A113" s="1"/>
      <c r="C113" s="1"/>
    </row>
    <row r="114" spans="1:3" ht="15.75" x14ac:dyDescent="0.25">
      <c r="A114" s="1"/>
      <c r="C114" s="1"/>
    </row>
    <row r="119" spans="1:3" x14ac:dyDescent="0.25">
      <c r="A119" t="s">
        <v>368</v>
      </c>
    </row>
    <row r="120" spans="1:3" x14ac:dyDescent="0.25">
      <c r="A120" t="s">
        <v>277</v>
      </c>
    </row>
    <row r="121" spans="1:3" x14ac:dyDescent="0.25">
      <c r="A121" t="s">
        <v>278</v>
      </c>
    </row>
  </sheetData>
  <mergeCells count="3">
    <mergeCell ref="A1:G1"/>
    <mergeCell ref="A2:G2"/>
    <mergeCell ref="A3:G3"/>
  </mergeCells>
  <pageMargins left="0.25" right="0.25" top="0.75" bottom="0.75" header="0.3" footer="0.3"/>
  <pageSetup paperSize="9" scale="7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4"/>
  <sheetViews>
    <sheetView topLeftCell="A283" workbookViewId="0">
      <selection activeCell="A3" sqref="A3:G3"/>
    </sheetView>
  </sheetViews>
  <sheetFormatPr defaultRowHeight="15" x14ac:dyDescent="0.25"/>
  <cols>
    <col min="1" max="1" width="58" bestFit="1" customWidth="1"/>
    <col min="2" max="2" width="15.85546875" customWidth="1"/>
    <col min="3" max="3" width="16.5703125" customWidth="1"/>
    <col min="4" max="4" width="15" customWidth="1"/>
    <col min="5" max="5" width="15.7109375" customWidth="1"/>
    <col min="6" max="6" width="14.7109375" customWidth="1"/>
    <col min="7" max="7" width="16.140625" style="39" customWidth="1"/>
  </cols>
  <sheetData>
    <row r="1" spans="1:7" ht="20.25" x14ac:dyDescent="0.25">
      <c r="A1" s="85" t="s">
        <v>0</v>
      </c>
      <c r="B1" s="85"/>
      <c r="C1" s="85"/>
      <c r="D1" s="85"/>
      <c r="E1" s="85"/>
      <c r="F1" s="85"/>
      <c r="G1" s="85"/>
    </row>
    <row r="2" spans="1:7" ht="20.25" x14ac:dyDescent="0.25">
      <c r="A2" s="85" t="s">
        <v>367</v>
      </c>
      <c r="B2" s="85"/>
      <c r="C2" s="85"/>
      <c r="D2" s="85"/>
      <c r="E2" s="85"/>
      <c r="F2" s="85"/>
      <c r="G2" s="85"/>
    </row>
    <row r="3" spans="1:7" ht="18.75" x14ac:dyDescent="0.3">
      <c r="A3" s="86" t="s">
        <v>1</v>
      </c>
      <c r="B3" s="86"/>
      <c r="C3" s="86"/>
      <c r="D3" s="86"/>
      <c r="E3" s="86"/>
      <c r="F3" s="86"/>
      <c r="G3" s="86"/>
    </row>
    <row r="5" spans="1:7" ht="47.25" x14ac:dyDescent="0.25">
      <c r="A5" s="4" t="s">
        <v>25</v>
      </c>
      <c r="B5" s="4" t="s">
        <v>191</v>
      </c>
      <c r="C5" s="4" t="s">
        <v>317</v>
      </c>
      <c r="D5" s="4" t="s">
        <v>318</v>
      </c>
      <c r="E5" s="55" t="s">
        <v>153</v>
      </c>
      <c r="F5" s="40" t="s">
        <v>192</v>
      </c>
      <c r="G5" s="40" t="s">
        <v>319</v>
      </c>
    </row>
    <row r="6" spans="1:7" ht="18.75" x14ac:dyDescent="0.25">
      <c r="A6" s="28" t="s">
        <v>26</v>
      </c>
      <c r="B6" s="40"/>
      <c r="C6" s="40"/>
      <c r="D6" s="40"/>
      <c r="E6" s="49"/>
      <c r="F6" s="40"/>
      <c r="G6" s="40"/>
    </row>
    <row r="7" spans="1:7" ht="15.75" x14ac:dyDescent="0.25">
      <c r="A7" s="4" t="s">
        <v>27</v>
      </c>
      <c r="B7" s="30"/>
      <c r="C7" s="30"/>
      <c r="D7" s="39"/>
      <c r="E7" s="49"/>
      <c r="F7" s="30"/>
      <c r="G7" s="30"/>
    </row>
    <row r="8" spans="1:7" ht="15.75" x14ac:dyDescent="0.25">
      <c r="A8" s="5" t="s">
        <v>335</v>
      </c>
      <c r="B8" s="30">
        <v>99.32</v>
      </c>
      <c r="C8" s="30">
        <v>107.6</v>
      </c>
      <c r="D8" s="30">
        <v>119.99</v>
      </c>
      <c r="E8" s="49">
        <v>120</v>
      </c>
      <c r="F8" s="30">
        <v>120</v>
      </c>
      <c r="G8" s="30">
        <v>120</v>
      </c>
    </row>
    <row r="9" spans="1:7" ht="15.75" x14ac:dyDescent="0.25">
      <c r="A9" s="5" t="s">
        <v>336</v>
      </c>
      <c r="B9" s="30">
        <v>360.43</v>
      </c>
      <c r="C9" s="30">
        <v>332.42</v>
      </c>
      <c r="D9" s="30">
        <v>331.2</v>
      </c>
      <c r="E9" s="49">
        <v>340</v>
      </c>
      <c r="F9" s="30">
        <v>340</v>
      </c>
      <c r="G9" s="30">
        <v>340</v>
      </c>
    </row>
    <row r="10" spans="1:7" ht="15.75" x14ac:dyDescent="0.25">
      <c r="A10" s="5" t="s">
        <v>343</v>
      </c>
      <c r="B10" s="30">
        <v>0</v>
      </c>
      <c r="C10" s="30">
        <v>0</v>
      </c>
      <c r="D10" s="30">
        <v>500</v>
      </c>
      <c r="E10" s="49">
        <v>500</v>
      </c>
      <c r="F10" s="30">
        <v>0</v>
      </c>
      <c r="G10" s="30">
        <v>0</v>
      </c>
    </row>
    <row r="11" spans="1:7" ht="15.75" x14ac:dyDescent="0.25">
      <c r="A11" s="5" t="s">
        <v>342</v>
      </c>
      <c r="B11" s="30">
        <v>0</v>
      </c>
      <c r="C11" s="30">
        <v>0</v>
      </c>
      <c r="D11" s="30">
        <v>60</v>
      </c>
      <c r="E11" s="49">
        <v>60</v>
      </c>
      <c r="F11" s="30">
        <v>0</v>
      </c>
      <c r="G11" s="30">
        <v>0</v>
      </c>
    </row>
    <row r="12" spans="1:7" ht="15.75" x14ac:dyDescent="0.25">
      <c r="A12" s="5" t="s">
        <v>346</v>
      </c>
      <c r="B12" s="30">
        <v>0</v>
      </c>
      <c r="C12" s="30">
        <v>0</v>
      </c>
      <c r="D12" s="30">
        <v>2128</v>
      </c>
      <c r="E12" s="49">
        <v>2841</v>
      </c>
      <c r="F12" s="30">
        <v>0</v>
      </c>
      <c r="G12" s="30">
        <v>0</v>
      </c>
    </row>
    <row r="13" spans="1:7" ht="15.75" x14ac:dyDescent="0.25">
      <c r="A13" s="5" t="s">
        <v>28</v>
      </c>
      <c r="B13" s="30">
        <v>69610.98</v>
      </c>
      <c r="C13" s="30">
        <v>75193.61</v>
      </c>
      <c r="D13" s="30">
        <v>82400</v>
      </c>
      <c r="E13" s="49">
        <v>84000</v>
      </c>
      <c r="F13" s="30">
        <v>86500</v>
      </c>
      <c r="G13" s="30">
        <v>88900</v>
      </c>
    </row>
    <row r="14" spans="1:7" ht="15.75" x14ac:dyDescent="0.25">
      <c r="A14" s="5" t="s">
        <v>29</v>
      </c>
      <c r="B14" s="30">
        <v>4493.5</v>
      </c>
      <c r="C14" s="30">
        <v>4000</v>
      </c>
      <c r="D14" s="30">
        <v>4500</v>
      </c>
      <c r="E14" s="49">
        <v>4900</v>
      </c>
      <c r="F14" s="30">
        <v>4900</v>
      </c>
      <c r="G14" s="30">
        <v>4900</v>
      </c>
    </row>
    <row r="15" spans="1:7" ht="15.75" x14ac:dyDescent="0.25">
      <c r="A15" s="5" t="s">
        <v>30</v>
      </c>
      <c r="B15" s="30">
        <v>25865.86</v>
      </c>
      <c r="C15" s="30">
        <v>26042.959999999999</v>
      </c>
      <c r="D15" s="30">
        <v>31630</v>
      </c>
      <c r="E15" s="49">
        <v>32190</v>
      </c>
      <c r="F15" s="30">
        <v>32770</v>
      </c>
      <c r="G15" s="30">
        <v>33620</v>
      </c>
    </row>
    <row r="16" spans="1:7" ht="15.75" x14ac:dyDescent="0.25">
      <c r="A16" s="5" t="s">
        <v>31</v>
      </c>
      <c r="B16" s="30">
        <v>526.14</v>
      </c>
      <c r="C16" s="30">
        <v>751.54</v>
      </c>
      <c r="D16" s="30">
        <v>1050</v>
      </c>
      <c r="E16" s="49">
        <v>1050</v>
      </c>
      <c r="F16" s="30">
        <v>1050</v>
      </c>
      <c r="G16" s="30">
        <v>1050</v>
      </c>
    </row>
    <row r="17" spans="1:7" ht="15.75" x14ac:dyDescent="0.25">
      <c r="A17" s="5" t="s">
        <v>32</v>
      </c>
      <c r="B17" s="30">
        <v>37.299999999999997</v>
      </c>
      <c r="C17" s="30">
        <v>27.2</v>
      </c>
      <c r="D17" s="30">
        <v>45</v>
      </c>
      <c r="E17" s="49">
        <v>300</v>
      </c>
      <c r="F17" s="30">
        <v>300</v>
      </c>
      <c r="G17" s="30">
        <v>300</v>
      </c>
    </row>
    <row r="18" spans="1:7" ht="15.75" x14ac:dyDescent="0.25">
      <c r="A18" s="5" t="s">
        <v>33</v>
      </c>
      <c r="B18" s="30">
        <v>15909.18</v>
      </c>
      <c r="C18" s="30">
        <v>9720</v>
      </c>
      <c r="D18" s="30">
        <v>9100</v>
      </c>
      <c r="E18" s="49">
        <v>10500</v>
      </c>
      <c r="F18" s="30">
        <v>10500</v>
      </c>
      <c r="G18" s="30">
        <v>10500</v>
      </c>
    </row>
    <row r="19" spans="1:7" ht="15.75" x14ac:dyDescent="0.25">
      <c r="A19" s="5" t="s">
        <v>34</v>
      </c>
      <c r="B19" s="30">
        <v>6302.63</v>
      </c>
      <c r="C19" s="30">
        <v>4672.49</v>
      </c>
      <c r="D19" s="30">
        <v>5200</v>
      </c>
      <c r="E19" s="49">
        <v>6000</v>
      </c>
      <c r="F19" s="30">
        <v>6000</v>
      </c>
      <c r="G19" s="30">
        <v>6000</v>
      </c>
    </row>
    <row r="20" spans="1:7" ht="15.75" x14ac:dyDescent="0.25">
      <c r="A20" s="5" t="s">
        <v>35</v>
      </c>
      <c r="B20" s="30">
        <v>194.4</v>
      </c>
      <c r="C20" s="30">
        <v>186.62</v>
      </c>
      <c r="D20" s="30">
        <v>180</v>
      </c>
      <c r="E20" s="49">
        <v>250</v>
      </c>
      <c r="F20" s="30">
        <v>250</v>
      </c>
      <c r="G20" s="30">
        <v>250</v>
      </c>
    </row>
    <row r="21" spans="1:7" ht="15.75" x14ac:dyDescent="0.25">
      <c r="A21" s="5" t="s">
        <v>36</v>
      </c>
      <c r="B21" s="30">
        <v>365.15</v>
      </c>
      <c r="C21" s="30">
        <v>460.52</v>
      </c>
      <c r="D21" s="30">
        <v>470</v>
      </c>
      <c r="E21" s="49">
        <v>500</v>
      </c>
      <c r="F21" s="30">
        <v>500</v>
      </c>
      <c r="G21" s="30">
        <v>500</v>
      </c>
    </row>
    <row r="22" spans="1:7" ht="15.75" x14ac:dyDescent="0.25">
      <c r="A22" s="5" t="s">
        <v>37</v>
      </c>
      <c r="B22" s="30">
        <v>1082.18</v>
      </c>
      <c r="C22" s="30">
        <v>1018.23</v>
      </c>
      <c r="D22" s="30">
        <v>1100</v>
      </c>
      <c r="E22" s="49">
        <v>1150</v>
      </c>
      <c r="F22" s="30">
        <v>1150</v>
      </c>
      <c r="G22" s="30">
        <v>1150</v>
      </c>
    </row>
    <row r="23" spans="1:7" ht="15.75" x14ac:dyDescent="0.25">
      <c r="A23" s="5" t="s">
        <v>38</v>
      </c>
      <c r="B23" s="30">
        <v>13</v>
      </c>
      <c r="C23" s="30">
        <v>0</v>
      </c>
      <c r="D23" s="30">
        <v>16.100000000000001</v>
      </c>
      <c r="E23" s="49">
        <v>100</v>
      </c>
      <c r="F23" s="30">
        <v>100</v>
      </c>
      <c r="G23" s="30">
        <v>100</v>
      </c>
    </row>
    <row r="24" spans="1:7" ht="15.75" x14ac:dyDescent="0.25">
      <c r="A24" s="77" t="s">
        <v>302</v>
      </c>
      <c r="B24" s="30">
        <v>0</v>
      </c>
      <c r="C24" s="30">
        <v>0</v>
      </c>
      <c r="D24" s="30">
        <v>0</v>
      </c>
      <c r="E24" s="49">
        <v>120</v>
      </c>
      <c r="F24" s="30">
        <v>120</v>
      </c>
      <c r="G24" s="30">
        <v>120</v>
      </c>
    </row>
    <row r="25" spans="1:7" ht="15.75" x14ac:dyDescent="0.25">
      <c r="A25" s="77" t="s">
        <v>39</v>
      </c>
      <c r="B25" s="30">
        <v>593.63</v>
      </c>
      <c r="C25" s="30">
        <v>785.78</v>
      </c>
      <c r="D25" s="30">
        <v>500</v>
      </c>
      <c r="E25" s="49">
        <v>700</v>
      </c>
      <c r="F25" s="30">
        <v>700</v>
      </c>
      <c r="G25" s="30">
        <v>700</v>
      </c>
    </row>
    <row r="26" spans="1:7" ht="15.75" x14ac:dyDescent="0.25">
      <c r="A26" s="5" t="s">
        <v>40</v>
      </c>
      <c r="B26" s="30">
        <v>0</v>
      </c>
      <c r="C26" s="30">
        <v>0</v>
      </c>
      <c r="D26" s="30">
        <v>0</v>
      </c>
      <c r="E26" s="49">
        <v>100</v>
      </c>
      <c r="F26" s="30">
        <v>100</v>
      </c>
      <c r="G26" s="30">
        <v>100</v>
      </c>
    </row>
    <row r="27" spans="1:7" ht="15.75" x14ac:dyDescent="0.25">
      <c r="A27" s="5" t="s">
        <v>149</v>
      </c>
      <c r="B27" s="30">
        <v>4689.97</v>
      </c>
      <c r="C27" s="30">
        <v>2685.48</v>
      </c>
      <c r="D27" s="30">
        <v>2200</v>
      </c>
      <c r="E27" s="49">
        <v>2500</v>
      </c>
      <c r="F27" s="30">
        <v>2500</v>
      </c>
      <c r="G27" s="30">
        <v>2500</v>
      </c>
    </row>
    <row r="28" spans="1:7" ht="15.75" x14ac:dyDescent="0.25">
      <c r="A28" s="5" t="s">
        <v>41</v>
      </c>
      <c r="B28" s="30">
        <v>518.04999999999995</v>
      </c>
      <c r="C28" s="30">
        <v>518.9</v>
      </c>
      <c r="D28" s="30">
        <v>520</v>
      </c>
      <c r="E28" s="49">
        <v>520</v>
      </c>
      <c r="F28" s="30">
        <v>520</v>
      </c>
      <c r="G28" s="30">
        <v>520</v>
      </c>
    </row>
    <row r="29" spans="1:7" ht="15.75" x14ac:dyDescent="0.25">
      <c r="A29" s="5" t="s">
        <v>42</v>
      </c>
      <c r="B29" s="30">
        <v>207.91</v>
      </c>
      <c r="C29" s="30">
        <v>202.63</v>
      </c>
      <c r="D29" s="30">
        <v>250</v>
      </c>
      <c r="E29" s="49">
        <v>300</v>
      </c>
      <c r="F29" s="30">
        <v>300</v>
      </c>
      <c r="G29" s="30">
        <v>300</v>
      </c>
    </row>
    <row r="30" spans="1:7" ht="15.75" x14ac:dyDescent="0.25">
      <c r="A30" s="77" t="s">
        <v>303</v>
      </c>
      <c r="B30" s="81">
        <v>328.73</v>
      </c>
      <c r="C30" s="81">
        <v>1564.25</v>
      </c>
      <c r="D30" s="81">
        <v>1600</v>
      </c>
      <c r="E30" s="82">
        <v>2300</v>
      </c>
      <c r="F30" s="81">
        <v>1800</v>
      </c>
      <c r="G30" s="81">
        <v>1800</v>
      </c>
    </row>
    <row r="31" spans="1:7" ht="15.75" x14ac:dyDescent="0.25">
      <c r="A31" s="5" t="s">
        <v>43</v>
      </c>
      <c r="B31" s="30">
        <v>392.42</v>
      </c>
      <c r="C31" s="30">
        <v>728</v>
      </c>
      <c r="D31" s="30">
        <v>800</v>
      </c>
      <c r="E31" s="49">
        <v>800</v>
      </c>
      <c r="F31" s="30">
        <v>800</v>
      </c>
      <c r="G31" s="30">
        <v>800</v>
      </c>
    </row>
    <row r="32" spans="1:7" s="75" customFormat="1" ht="15.75" x14ac:dyDescent="0.25">
      <c r="A32" s="77" t="s">
        <v>44</v>
      </c>
      <c r="B32" s="81">
        <v>920.61</v>
      </c>
      <c r="C32" s="81">
        <v>1335.74</v>
      </c>
      <c r="D32" s="81">
        <v>1100</v>
      </c>
      <c r="E32" s="82">
        <v>1500</v>
      </c>
      <c r="F32" s="81">
        <v>1500</v>
      </c>
      <c r="G32" s="81">
        <v>1500</v>
      </c>
    </row>
    <row r="33" spans="1:7" ht="15.75" x14ac:dyDescent="0.25">
      <c r="A33" s="5" t="s">
        <v>327</v>
      </c>
      <c r="B33" s="30">
        <v>1684.94</v>
      </c>
      <c r="C33" s="30">
        <v>1635.66</v>
      </c>
      <c r="D33" s="30">
        <v>1700</v>
      </c>
      <c r="E33" s="49">
        <v>1700</v>
      </c>
      <c r="F33" s="30">
        <v>1700</v>
      </c>
      <c r="G33" s="30">
        <v>1700</v>
      </c>
    </row>
    <row r="34" spans="1:7" ht="15.75" x14ac:dyDescent="0.25">
      <c r="A34" s="5" t="s">
        <v>193</v>
      </c>
      <c r="B34" s="30">
        <v>1286.8800000000001</v>
      </c>
      <c r="C34" s="30">
        <v>932.2</v>
      </c>
      <c r="D34" s="30">
        <v>1100</v>
      </c>
      <c r="E34" s="49">
        <v>1500</v>
      </c>
      <c r="F34" s="30">
        <v>1500</v>
      </c>
      <c r="G34" s="30">
        <v>1500</v>
      </c>
    </row>
    <row r="35" spans="1:7" ht="15.75" x14ac:dyDescent="0.25">
      <c r="A35" s="5" t="s">
        <v>194</v>
      </c>
      <c r="B35" s="30">
        <v>461.83</v>
      </c>
      <c r="C35" s="30">
        <v>547.95000000000005</v>
      </c>
      <c r="D35" s="30">
        <v>1600</v>
      </c>
      <c r="E35" s="49">
        <v>1600</v>
      </c>
      <c r="F35" s="30">
        <v>1600</v>
      </c>
      <c r="G35" s="30">
        <v>1600</v>
      </c>
    </row>
    <row r="36" spans="1:7" ht="15.75" x14ac:dyDescent="0.25">
      <c r="A36" s="5" t="s">
        <v>195</v>
      </c>
      <c r="B36" s="30">
        <v>4866.88</v>
      </c>
      <c r="C36" s="30">
        <v>1931.57</v>
      </c>
      <c r="D36" s="30">
        <v>2000</v>
      </c>
      <c r="E36" s="49">
        <v>2000</v>
      </c>
      <c r="F36" s="30">
        <v>2000</v>
      </c>
      <c r="G36" s="30">
        <v>2000</v>
      </c>
    </row>
    <row r="37" spans="1:7" ht="15.75" x14ac:dyDescent="0.25">
      <c r="A37" s="5" t="s">
        <v>45</v>
      </c>
      <c r="B37" s="30">
        <v>518.62</v>
      </c>
      <c r="C37" s="30">
        <v>572.17999999999995</v>
      </c>
      <c r="D37" s="30">
        <v>660</v>
      </c>
      <c r="E37" s="49">
        <v>700</v>
      </c>
      <c r="F37" s="30">
        <v>700</v>
      </c>
      <c r="G37" s="30">
        <v>700</v>
      </c>
    </row>
    <row r="38" spans="1:7" ht="15.75" x14ac:dyDescent="0.25">
      <c r="A38" s="5" t="s">
        <v>46</v>
      </c>
      <c r="B38" s="30">
        <v>110.4</v>
      </c>
      <c r="C38" s="30">
        <v>1171.5999999999999</v>
      </c>
      <c r="D38" s="30">
        <v>150</v>
      </c>
      <c r="E38" s="49">
        <v>1300</v>
      </c>
      <c r="F38" s="30">
        <v>1300</v>
      </c>
      <c r="G38" s="30">
        <v>1300</v>
      </c>
    </row>
    <row r="39" spans="1:7" ht="15.75" x14ac:dyDescent="0.25">
      <c r="A39" s="5" t="s">
        <v>47</v>
      </c>
      <c r="B39" s="30">
        <v>144.1</v>
      </c>
      <c r="C39" s="30">
        <v>112.7</v>
      </c>
      <c r="D39" s="30">
        <v>120</v>
      </c>
      <c r="E39" s="49">
        <v>150</v>
      </c>
      <c r="F39" s="30">
        <v>150</v>
      </c>
      <c r="G39" s="30">
        <v>150</v>
      </c>
    </row>
    <row r="40" spans="1:7" ht="15.75" x14ac:dyDescent="0.25">
      <c r="A40" s="5" t="s">
        <v>48</v>
      </c>
      <c r="B40" s="30">
        <v>34</v>
      </c>
      <c r="C40" s="30">
        <v>19.8</v>
      </c>
      <c r="D40" s="30">
        <v>20</v>
      </c>
      <c r="E40" s="49">
        <v>200</v>
      </c>
      <c r="F40" s="30">
        <v>200</v>
      </c>
      <c r="G40" s="30">
        <v>200</v>
      </c>
    </row>
    <row r="41" spans="1:7" ht="15.75" x14ac:dyDescent="0.25">
      <c r="A41" s="5" t="s">
        <v>49</v>
      </c>
      <c r="B41" s="30">
        <v>0</v>
      </c>
      <c r="C41" s="30">
        <v>0</v>
      </c>
      <c r="D41" s="30">
        <v>0</v>
      </c>
      <c r="E41" s="49">
        <v>100</v>
      </c>
      <c r="F41" s="30">
        <v>100</v>
      </c>
      <c r="G41" s="30">
        <v>100</v>
      </c>
    </row>
    <row r="42" spans="1:7" ht="15.75" x14ac:dyDescent="0.25">
      <c r="A42" s="5" t="s">
        <v>50</v>
      </c>
      <c r="B42" s="30">
        <v>1267.56</v>
      </c>
      <c r="C42" s="30">
        <v>836.32</v>
      </c>
      <c r="D42" s="30">
        <v>780</v>
      </c>
      <c r="E42" s="49">
        <v>1000</v>
      </c>
      <c r="F42" s="30">
        <v>1000</v>
      </c>
      <c r="G42" s="30">
        <v>1000</v>
      </c>
    </row>
    <row r="43" spans="1:7" ht="15.75" x14ac:dyDescent="0.25">
      <c r="A43" s="77" t="s">
        <v>328</v>
      </c>
      <c r="B43" s="30">
        <v>11763.41</v>
      </c>
      <c r="C43" s="30">
        <v>11568.6</v>
      </c>
      <c r="D43" s="30">
        <v>7000</v>
      </c>
      <c r="E43" s="49">
        <v>7000</v>
      </c>
      <c r="F43" s="30">
        <v>7000</v>
      </c>
      <c r="G43" s="30">
        <v>7000</v>
      </c>
    </row>
    <row r="44" spans="1:7" ht="15.75" x14ac:dyDescent="0.25">
      <c r="A44" s="5" t="s">
        <v>363</v>
      </c>
      <c r="B44" s="30">
        <v>0</v>
      </c>
      <c r="C44" s="30">
        <v>2772.46</v>
      </c>
      <c r="D44" s="30">
        <v>0</v>
      </c>
      <c r="E44" s="49">
        <v>2000</v>
      </c>
      <c r="F44" s="30">
        <v>0</v>
      </c>
      <c r="G44" s="30">
        <v>0</v>
      </c>
    </row>
    <row r="45" spans="1:7" ht="15.75" x14ac:dyDescent="0.25">
      <c r="A45" s="5" t="s">
        <v>144</v>
      </c>
      <c r="B45" s="30">
        <v>168.55</v>
      </c>
      <c r="C45" s="30">
        <v>223.55</v>
      </c>
      <c r="D45" s="30">
        <v>175</v>
      </c>
      <c r="E45" s="49">
        <v>200</v>
      </c>
      <c r="F45" s="30">
        <v>200</v>
      </c>
      <c r="G45" s="30">
        <v>200</v>
      </c>
    </row>
    <row r="46" spans="1:7" ht="15.75" x14ac:dyDescent="0.25">
      <c r="A46" s="5" t="s">
        <v>51</v>
      </c>
      <c r="B46" s="30">
        <v>763.6</v>
      </c>
      <c r="C46" s="30">
        <v>527.91999999999996</v>
      </c>
      <c r="D46" s="30">
        <v>850</v>
      </c>
      <c r="E46" s="49">
        <v>800</v>
      </c>
      <c r="F46" s="30">
        <v>800</v>
      </c>
      <c r="G46" s="30">
        <v>800</v>
      </c>
    </row>
    <row r="47" spans="1:7" ht="15.75" x14ac:dyDescent="0.25">
      <c r="A47" s="5" t="s">
        <v>52</v>
      </c>
      <c r="B47" s="30">
        <v>0</v>
      </c>
      <c r="C47" s="30">
        <v>0</v>
      </c>
      <c r="D47" s="30">
        <v>460</v>
      </c>
      <c r="E47" s="49">
        <v>500</v>
      </c>
      <c r="F47" s="30">
        <v>500</v>
      </c>
      <c r="G47" s="30">
        <v>500</v>
      </c>
    </row>
    <row r="48" spans="1:7" ht="15.75" x14ac:dyDescent="0.25">
      <c r="A48" s="5" t="s">
        <v>286</v>
      </c>
      <c r="B48" s="30">
        <v>918.8</v>
      </c>
      <c r="C48" s="30">
        <v>650.30999999999995</v>
      </c>
      <c r="D48" s="30">
        <v>1000</v>
      </c>
      <c r="E48" s="49">
        <v>1000</v>
      </c>
      <c r="F48" s="30">
        <v>1000</v>
      </c>
      <c r="G48" s="30">
        <v>1000</v>
      </c>
    </row>
    <row r="49" spans="1:7" ht="15.75" x14ac:dyDescent="0.25">
      <c r="A49" s="5" t="s">
        <v>53</v>
      </c>
      <c r="B49" s="30">
        <v>500</v>
      </c>
      <c r="C49" s="30">
        <v>153</v>
      </c>
      <c r="D49" s="30">
        <v>0</v>
      </c>
      <c r="E49" s="49">
        <v>1000</v>
      </c>
      <c r="F49" s="30">
        <v>1000</v>
      </c>
      <c r="G49" s="30">
        <v>1000</v>
      </c>
    </row>
    <row r="50" spans="1:7" ht="15.75" x14ac:dyDescent="0.25">
      <c r="A50" s="5" t="s">
        <v>285</v>
      </c>
      <c r="B50" s="30">
        <v>450</v>
      </c>
      <c r="C50" s="30">
        <v>471.9</v>
      </c>
      <c r="D50" s="30">
        <v>480.03</v>
      </c>
      <c r="E50" s="49">
        <v>500</v>
      </c>
      <c r="F50" s="30">
        <v>500</v>
      </c>
      <c r="G50" s="30">
        <v>500</v>
      </c>
    </row>
    <row r="51" spans="1:7" ht="15.75" x14ac:dyDescent="0.25">
      <c r="A51" s="18" t="s">
        <v>362</v>
      </c>
      <c r="B51" s="30">
        <v>3829.33</v>
      </c>
      <c r="C51" s="30">
        <v>2508.4899999999998</v>
      </c>
      <c r="D51" s="30">
        <v>2800</v>
      </c>
      <c r="E51" s="49">
        <v>2900</v>
      </c>
      <c r="F51" s="30">
        <v>2900</v>
      </c>
      <c r="G51" s="30">
        <v>2900</v>
      </c>
    </row>
    <row r="52" spans="1:7" ht="15.75" x14ac:dyDescent="0.25">
      <c r="A52" s="77" t="s">
        <v>304</v>
      </c>
      <c r="B52" s="81">
        <v>2760</v>
      </c>
      <c r="C52" s="81">
        <v>1830</v>
      </c>
      <c r="D52" s="81">
        <v>1710</v>
      </c>
      <c r="E52" s="82">
        <v>2000</v>
      </c>
      <c r="F52" s="81">
        <v>2000</v>
      </c>
      <c r="G52" s="81">
        <v>2000</v>
      </c>
    </row>
    <row r="53" spans="1:7" ht="15.75" x14ac:dyDescent="0.25">
      <c r="A53" s="77" t="s">
        <v>305</v>
      </c>
      <c r="B53" s="81">
        <v>11046.58</v>
      </c>
      <c r="C53" s="81">
        <v>3620</v>
      </c>
      <c r="D53" s="81">
        <v>1560</v>
      </c>
      <c r="E53" s="82">
        <v>2500</v>
      </c>
      <c r="F53" s="81">
        <v>1500</v>
      </c>
      <c r="G53" s="81">
        <v>1500</v>
      </c>
    </row>
    <row r="54" spans="1:7" ht="15.75" x14ac:dyDescent="0.25">
      <c r="A54" s="77" t="s">
        <v>306</v>
      </c>
      <c r="B54" s="81">
        <v>5392</v>
      </c>
      <c r="C54" s="81">
        <v>1909.2</v>
      </c>
      <c r="D54" s="81">
        <v>3450</v>
      </c>
      <c r="E54" s="82">
        <v>5000</v>
      </c>
      <c r="F54" s="81">
        <v>3000</v>
      </c>
      <c r="G54" s="81">
        <v>3000</v>
      </c>
    </row>
    <row r="55" spans="1:7" ht="15.75" x14ac:dyDescent="0.25">
      <c r="A55" s="77" t="s">
        <v>307</v>
      </c>
      <c r="B55" s="81">
        <v>1050</v>
      </c>
      <c r="C55" s="81">
        <v>460</v>
      </c>
      <c r="D55" s="81">
        <v>0</v>
      </c>
      <c r="E55" s="82">
        <v>1000</v>
      </c>
      <c r="F55" s="81">
        <v>1000</v>
      </c>
      <c r="G55" s="81">
        <v>1000</v>
      </c>
    </row>
    <row r="56" spans="1:7" ht="15.75" x14ac:dyDescent="0.25">
      <c r="A56" s="77" t="s">
        <v>333</v>
      </c>
      <c r="B56" s="81">
        <v>0</v>
      </c>
      <c r="C56" s="81">
        <v>0</v>
      </c>
      <c r="D56" s="81">
        <v>1160</v>
      </c>
      <c r="E56" s="82">
        <v>1500</v>
      </c>
      <c r="F56" s="81">
        <v>0</v>
      </c>
      <c r="G56" s="81">
        <v>0</v>
      </c>
    </row>
    <row r="57" spans="1:7" ht="15.75" x14ac:dyDescent="0.25">
      <c r="A57" s="77" t="s">
        <v>334</v>
      </c>
      <c r="B57" s="81">
        <v>0</v>
      </c>
      <c r="C57" s="81">
        <v>0</v>
      </c>
      <c r="D57" s="81">
        <v>750</v>
      </c>
      <c r="E57" s="82">
        <v>0</v>
      </c>
      <c r="F57" s="81">
        <v>0</v>
      </c>
      <c r="G57" s="81">
        <v>0</v>
      </c>
    </row>
    <row r="58" spans="1:7" ht="15.75" x14ac:dyDescent="0.25">
      <c r="A58" s="5" t="s">
        <v>54</v>
      </c>
      <c r="B58" s="30">
        <v>370</v>
      </c>
      <c r="C58" s="30">
        <v>1183.9000000000001</v>
      </c>
      <c r="D58" s="30">
        <v>132.5</v>
      </c>
      <c r="E58" s="49">
        <v>1000</v>
      </c>
      <c r="F58" s="30">
        <v>1000</v>
      </c>
      <c r="G58" s="30">
        <v>1000</v>
      </c>
    </row>
    <row r="59" spans="1:7" ht="15.75" x14ac:dyDescent="0.25">
      <c r="A59" s="5" t="s">
        <v>55</v>
      </c>
      <c r="B59" s="30">
        <v>371.71</v>
      </c>
      <c r="C59" s="30">
        <v>405.91</v>
      </c>
      <c r="D59" s="30">
        <v>500</v>
      </c>
      <c r="E59" s="49">
        <v>500</v>
      </c>
      <c r="F59" s="30">
        <v>500</v>
      </c>
      <c r="G59" s="30">
        <v>500</v>
      </c>
    </row>
    <row r="60" spans="1:7" ht="15.75" x14ac:dyDescent="0.25">
      <c r="A60" s="5" t="s">
        <v>56</v>
      </c>
      <c r="B60" s="30">
        <v>6914.06</v>
      </c>
      <c r="C60" s="30">
        <v>6968.1</v>
      </c>
      <c r="D60" s="30">
        <v>6700</v>
      </c>
      <c r="E60" s="49">
        <v>7900</v>
      </c>
      <c r="F60" s="30">
        <v>7900</v>
      </c>
      <c r="G60" s="30">
        <v>7900</v>
      </c>
    </row>
    <row r="61" spans="1:7" ht="15.75" x14ac:dyDescent="0.25">
      <c r="A61" s="5" t="s">
        <v>57</v>
      </c>
      <c r="B61" s="30">
        <v>2172.2399999999998</v>
      </c>
      <c r="C61" s="30">
        <v>1964.17</v>
      </c>
      <c r="D61" s="30">
        <v>2100</v>
      </c>
      <c r="E61" s="49">
        <v>3500</v>
      </c>
      <c r="F61" s="30">
        <v>3500</v>
      </c>
      <c r="G61" s="30">
        <v>3500</v>
      </c>
    </row>
    <row r="62" spans="1:7" ht="15.75" x14ac:dyDescent="0.25">
      <c r="A62" s="5" t="s">
        <v>58</v>
      </c>
      <c r="B62" s="30">
        <v>1033.51</v>
      </c>
      <c r="C62" s="30">
        <v>1045.9000000000001</v>
      </c>
      <c r="D62" s="30">
        <v>1350</v>
      </c>
      <c r="E62" s="49">
        <v>1450</v>
      </c>
      <c r="F62" s="30">
        <v>1450</v>
      </c>
      <c r="G62" s="30">
        <v>1450</v>
      </c>
    </row>
    <row r="63" spans="1:7" ht="15.75" x14ac:dyDescent="0.25">
      <c r="A63" s="5" t="s">
        <v>59</v>
      </c>
      <c r="B63" s="30">
        <v>0</v>
      </c>
      <c r="C63" s="30">
        <v>0</v>
      </c>
      <c r="D63" s="30">
        <v>0</v>
      </c>
      <c r="E63" s="49">
        <v>30</v>
      </c>
      <c r="F63" s="30">
        <v>30</v>
      </c>
      <c r="G63" s="30">
        <v>30</v>
      </c>
    </row>
    <row r="64" spans="1:7" ht="15.75" x14ac:dyDescent="0.25">
      <c r="A64" s="77" t="s">
        <v>145</v>
      </c>
      <c r="B64" s="81">
        <v>1546.49</v>
      </c>
      <c r="C64" s="81">
        <v>2249</v>
      </c>
      <c r="D64" s="81">
        <v>3000</v>
      </c>
      <c r="E64" s="82">
        <v>3000</v>
      </c>
      <c r="F64" s="81">
        <v>3000</v>
      </c>
      <c r="G64" s="81">
        <v>3000</v>
      </c>
    </row>
    <row r="65" spans="1:7" ht="15.75" x14ac:dyDescent="0.25">
      <c r="A65" s="77" t="s">
        <v>329</v>
      </c>
      <c r="B65" s="81">
        <v>0</v>
      </c>
      <c r="C65" s="81">
        <v>220</v>
      </c>
      <c r="D65" s="81">
        <v>0</v>
      </c>
      <c r="E65" s="82">
        <v>0</v>
      </c>
      <c r="F65" s="81">
        <v>0</v>
      </c>
      <c r="G65" s="81">
        <v>0</v>
      </c>
    </row>
    <row r="66" spans="1:7" ht="15.75" x14ac:dyDescent="0.25">
      <c r="A66" s="5" t="s">
        <v>60</v>
      </c>
      <c r="B66" s="30">
        <v>1252</v>
      </c>
      <c r="C66" s="30">
        <v>2370</v>
      </c>
      <c r="D66" s="30">
        <v>2200</v>
      </c>
      <c r="E66" s="49">
        <v>2500</v>
      </c>
      <c r="F66" s="30">
        <v>2500</v>
      </c>
      <c r="G66" s="30">
        <v>2500</v>
      </c>
    </row>
    <row r="67" spans="1:7" ht="15.75" x14ac:dyDescent="0.25">
      <c r="A67" s="5" t="s">
        <v>61</v>
      </c>
      <c r="B67" s="30">
        <v>225.03</v>
      </c>
      <c r="C67" s="30">
        <v>0</v>
      </c>
      <c r="D67" s="30">
        <v>0</v>
      </c>
      <c r="E67" s="49">
        <v>250</v>
      </c>
      <c r="F67" s="30">
        <v>250</v>
      </c>
      <c r="G67" s="30">
        <v>250</v>
      </c>
    </row>
    <row r="68" spans="1:7" ht="15.75" x14ac:dyDescent="0.25">
      <c r="A68" s="5" t="s">
        <v>62</v>
      </c>
      <c r="B68" s="30">
        <v>651.70000000000005</v>
      </c>
      <c r="C68" s="30">
        <v>1508.1</v>
      </c>
      <c r="D68" s="30">
        <v>2024</v>
      </c>
      <c r="E68" s="49">
        <v>2024</v>
      </c>
      <c r="F68" s="30">
        <v>2024</v>
      </c>
      <c r="G68" s="30">
        <v>2024</v>
      </c>
    </row>
    <row r="69" spans="1:7" ht="15.75" x14ac:dyDescent="0.25">
      <c r="A69" s="5" t="s">
        <v>63</v>
      </c>
      <c r="B69" s="30">
        <v>0</v>
      </c>
      <c r="C69" s="30">
        <v>0</v>
      </c>
      <c r="D69" s="30">
        <v>0</v>
      </c>
      <c r="E69" s="49">
        <v>80</v>
      </c>
      <c r="F69" s="30">
        <v>80</v>
      </c>
      <c r="G69" s="30">
        <v>80</v>
      </c>
    </row>
    <row r="70" spans="1:7" ht="15.75" x14ac:dyDescent="0.25">
      <c r="A70" s="5" t="s">
        <v>64</v>
      </c>
      <c r="B70" s="30">
        <v>0</v>
      </c>
      <c r="C70" s="30">
        <v>219.35</v>
      </c>
      <c r="D70" s="30">
        <v>0</v>
      </c>
      <c r="E70" s="49">
        <v>300</v>
      </c>
      <c r="F70" s="30">
        <v>300</v>
      </c>
      <c r="G70" s="30">
        <v>300</v>
      </c>
    </row>
    <row r="71" spans="1:7" ht="15.75" x14ac:dyDescent="0.25">
      <c r="A71" s="5" t="s">
        <v>65</v>
      </c>
      <c r="B71" s="30">
        <v>1025.53</v>
      </c>
      <c r="C71" s="30">
        <v>839.77</v>
      </c>
      <c r="D71" s="30">
        <v>0</v>
      </c>
      <c r="E71" s="49">
        <v>0</v>
      </c>
      <c r="F71" s="30">
        <v>0</v>
      </c>
      <c r="G71" s="30">
        <v>0</v>
      </c>
    </row>
    <row r="72" spans="1:7" ht="15.75" x14ac:dyDescent="0.25">
      <c r="A72" s="5" t="s">
        <v>66</v>
      </c>
      <c r="B72" s="30">
        <v>358.02</v>
      </c>
      <c r="C72" s="30">
        <v>409.84</v>
      </c>
      <c r="D72" s="30">
        <v>520</v>
      </c>
      <c r="E72" s="49">
        <v>550</v>
      </c>
      <c r="F72" s="30">
        <v>550</v>
      </c>
      <c r="G72" s="30">
        <v>550</v>
      </c>
    </row>
    <row r="73" spans="1:7" ht="15.75" x14ac:dyDescent="0.25">
      <c r="A73" s="9" t="s">
        <v>67</v>
      </c>
      <c r="B73" s="31">
        <f t="shared" ref="B73:G73" si="0">SUM(B8:B72)</f>
        <v>197449.15999999992</v>
      </c>
      <c r="C73" s="31">
        <f t="shared" si="0"/>
        <v>184173.42</v>
      </c>
      <c r="D73" s="31">
        <f t="shared" si="0"/>
        <v>193851.82</v>
      </c>
      <c r="E73" s="31">
        <f t="shared" si="0"/>
        <v>214875</v>
      </c>
      <c r="F73" s="31">
        <f t="shared" si="0"/>
        <v>207554</v>
      </c>
      <c r="G73" s="31">
        <f t="shared" si="0"/>
        <v>210804</v>
      </c>
    </row>
    <row r="74" spans="1:7" ht="15.75" x14ac:dyDescent="0.25">
      <c r="A74" s="4" t="s">
        <v>68</v>
      </c>
      <c r="B74" s="30"/>
      <c r="C74" s="30"/>
      <c r="D74" s="38"/>
      <c r="E74" s="49"/>
      <c r="F74" s="30"/>
      <c r="G74" s="30"/>
    </row>
    <row r="75" spans="1:7" ht="15.75" x14ac:dyDescent="0.25">
      <c r="A75" s="5" t="s">
        <v>69</v>
      </c>
      <c r="B75" s="30">
        <v>4404.4399999999996</v>
      </c>
      <c r="C75" s="30">
        <v>4684.51</v>
      </c>
      <c r="D75" s="30">
        <v>5100</v>
      </c>
      <c r="E75" s="49">
        <v>5500</v>
      </c>
      <c r="F75" s="30">
        <v>5800</v>
      </c>
      <c r="G75" s="30">
        <v>6200</v>
      </c>
    </row>
    <row r="76" spans="1:7" ht="15.75" x14ac:dyDescent="0.25">
      <c r="A76" s="5" t="s">
        <v>70</v>
      </c>
      <c r="B76" s="30">
        <v>200</v>
      </c>
      <c r="C76" s="30">
        <v>300</v>
      </c>
      <c r="D76" s="30">
        <v>300</v>
      </c>
      <c r="E76" s="49">
        <v>400</v>
      </c>
      <c r="F76" s="30">
        <v>300</v>
      </c>
      <c r="G76" s="30">
        <v>300</v>
      </c>
    </row>
    <row r="77" spans="1:7" ht="15.75" x14ac:dyDescent="0.25">
      <c r="A77" s="5" t="s">
        <v>71</v>
      </c>
      <c r="B77" s="30">
        <v>1430.92</v>
      </c>
      <c r="C77" s="30">
        <v>1554.22</v>
      </c>
      <c r="D77" s="30">
        <v>1674</v>
      </c>
      <c r="E77" s="49">
        <v>1800</v>
      </c>
      <c r="F77" s="30">
        <v>1900</v>
      </c>
      <c r="G77" s="30">
        <v>2010</v>
      </c>
    </row>
    <row r="78" spans="1:7" ht="15.75" x14ac:dyDescent="0.25">
      <c r="A78" s="5" t="s">
        <v>72</v>
      </c>
      <c r="B78" s="30">
        <v>840</v>
      </c>
      <c r="C78" s="30">
        <v>1200</v>
      </c>
      <c r="D78" s="30">
        <v>1200</v>
      </c>
      <c r="E78" s="49">
        <v>1200</v>
      </c>
      <c r="F78" s="30">
        <v>1200</v>
      </c>
      <c r="G78" s="30">
        <v>1200</v>
      </c>
    </row>
    <row r="79" spans="1:7" ht="15.75" x14ac:dyDescent="0.25">
      <c r="A79" s="5" t="s">
        <v>73</v>
      </c>
      <c r="B79" s="30">
        <v>341.6</v>
      </c>
      <c r="C79" s="30">
        <v>404.4</v>
      </c>
      <c r="D79" s="30">
        <v>370</v>
      </c>
      <c r="E79" s="49">
        <v>400</v>
      </c>
      <c r="F79" s="30">
        <v>400</v>
      </c>
      <c r="G79" s="30">
        <v>400</v>
      </c>
    </row>
    <row r="80" spans="1:7" ht="15.75" x14ac:dyDescent="0.25">
      <c r="A80" s="5" t="s">
        <v>74</v>
      </c>
      <c r="B80" s="30">
        <v>14.78</v>
      </c>
      <c r="C80" s="30">
        <v>17.86</v>
      </c>
      <c r="D80" s="30">
        <v>20</v>
      </c>
      <c r="E80" s="49">
        <v>30</v>
      </c>
      <c r="F80" s="30">
        <v>30</v>
      </c>
      <c r="G80" s="30">
        <v>30</v>
      </c>
    </row>
    <row r="81" spans="1:7" ht="15.75" x14ac:dyDescent="0.25">
      <c r="A81" s="9" t="s">
        <v>75</v>
      </c>
      <c r="B81" s="31">
        <f t="shared" ref="B81:G81" si="1">SUM(B75:B80)</f>
        <v>7231.74</v>
      </c>
      <c r="C81" s="31">
        <f t="shared" si="1"/>
        <v>8160.99</v>
      </c>
      <c r="D81" s="31">
        <f t="shared" si="1"/>
        <v>8664</v>
      </c>
      <c r="E81" s="31">
        <f t="shared" si="1"/>
        <v>9330</v>
      </c>
      <c r="F81" s="31">
        <f t="shared" si="1"/>
        <v>9630</v>
      </c>
      <c r="G81" s="31">
        <f t="shared" si="1"/>
        <v>10140</v>
      </c>
    </row>
    <row r="82" spans="1:7" ht="15.75" x14ac:dyDescent="0.25">
      <c r="A82" s="4" t="s">
        <v>76</v>
      </c>
      <c r="B82" s="30"/>
      <c r="C82" s="30"/>
      <c r="D82" s="30"/>
      <c r="E82" s="49"/>
      <c r="F82" s="30"/>
      <c r="G82" s="30"/>
    </row>
    <row r="83" spans="1:7" ht="15.75" x14ac:dyDescent="0.25">
      <c r="A83" s="58" t="s">
        <v>198</v>
      </c>
      <c r="B83" s="57">
        <v>0</v>
      </c>
      <c r="C83" s="57">
        <v>120</v>
      </c>
      <c r="D83" s="30">
        <v>120</v>
      </c>
      <c r="E83" s="49">
        <v>0</v>
      </c>
      <c r="F83" s="30">
        <v>260</v>
      </c>
      <c r="G83" s="30">
        <v>0</v>
      </c>
    </row>
    <row r="84" spans="1:7" ht="15.75" x14ac:dyDescent="0.25">
      <c r="A84" s="5" t="s">
        <v>77</v>
      </c>
      <c r="B84" s="41">
        <v>63.35</v>
      </c>
      <c r="C84" s="41">
        <v>84.64</v>
      </c>
      <c r="D84" s="30">
        <v>42.34</v>
      </c>
      <c r="E84" s="49">
        <v>0</v>
      </c>
      <c r="F84" s="30">
        <v>100</v>
      </c>
      <c r="G84" s="30">
        <v>0</v>
      </c>
    </row>
    <row r="85" spans="1:7" ht="15.75" x14ac:dyDescent="0.25">
      <c r="A85" s="5" t="s">
        <v>78</v>
      </c>
      <c r="B85" s="42">
        <v>309.2</v>
      </c>
      <c r="C85" s="42">
        <v>685.6</v>
      </c>
      <c r="D85" s="30">
        <v>254</v>
      </c>
      <c r="E85" s="49">
        <v>0</v>
      </c>
      <c r="F85" s="30">
        <v>750</v>
      </c>
      <c r="G85" s="30">
        <v>0</v>
      </c>
    </row>
    <row r="86" spans="1:7" ht="16.5" thickBot="1" x14ac:dyDescent="0.3">
      <c r="A86" s="5" t="s">
        <v>79</v>
      </c>
      <c r="B86" s="43">
        <v>877.86</v>
      </c>
      <c r="C86" s="43">
        <v>1687.24</v>
      </c>
      <c r="D86" s="30">
        <v>756.42</v>
      </c>
      <c r="E86" s="49">
        <v>0</v>
      </c>
      <c r="F86" s="30">
        <v>1890</v>
      </c>
      <c r="G86" s="30">
        <v>0</v>
      </c>
    </row>
    <row r="87" spans="1:7" ht="15.75" x14ac:dyDescent="0.25">
      <c r="A87" s="9" t="s">
        <v>80</v>
      </c>
      <c r="B87" s="31">
        <f t="shared" ref="B87:G87" si="2">SUM(B83:B86)</f>
        <v>1250.4100000000001</v>
      </c>
      <c r="C87" s="31">
        <f t="shared" si="2"/>
        <v>2577.48</v>
      </c>
      <c r="D87" s="31">
        <f t="shared" si="2"/>
        <v>1172.76</v>
      </c>
      <c r="E87" s="31">
        <f t="shared" si="2"/>
        <v>0</v>
      </c>
      <c r="F87" s="31">
        <f t="shared" si="2"/>
        <v>3000</v>
      </c>
      <c r="G87" s="31">
        <f t="shared" si="2"/>
        <v>0</v>
      </c>
    </row>
    <row r="88" spans="1:7" ht="15.75" x14ac:dyDescent="0.25">
      <c r="A88" s="83" t="s">
        <v>347</v>
      </c>
      <c r="B88" s="64"/>
      <c r="C88" s="64"/>
      <c r="D88" s="64"/>
      <c r="E88" s="64"/>
      <c r="F88" s="64"/>
      <c r="G88" s="64"/>
    </row>
    <row r="89" spans="1:7" ht="15.75" x14ac:dyDescent="0.25">
      <c r="A89" s="84" t="s">
        <v>352</v>
      </c>
      <c r="B89" s="66">
        <v>0</v>
      </c>
      <c r="C89" s="66">
        <v>0</v>
      </c>
      <c r="D89" s="66">
        <v>400</v>
      </c>
      <c r="E89" s="66">
        <v>0</v>
      </c>
      <c r="F89" s="66">
        <v>0</v>
      </c>
      <c r="G89" s="66">
        <v>0</v>
      </c>
    </row>
    <row r="90" spans="1:7" ht="15.75" x14ac:dyDescent="0.25">
      <c r="A90" s="84" t="s">
        <v>355</v>
      </c>
      <c r="B90" s="66">
        <v>0</v>
      </c>
      <c r="C90" s="66">
        <v>0</v>
      </c>
      <c r="D90" s="66">
        <v>1000</v>
      </c>
      <c r="E90" s="66">
        <v>500</v>
      </c>
      <c r="F90" s="66">
        <v>0</v>
      </c>
      <c r="G90" s="66">
        <v>0</v>
      </c>
    </row>
    <row r="91" spans="1:7" ht="15.75" x14ac:dyDescent="0.25">
      <c r="A91" s="84" t="s">
        <v>354</v>
      </c>
      <c r="B91" s="66">
        <v>0</v>
      </c>
      <c r="C91" s="66">
        <v>0</v>
      </c>
      <c r="D91" s="66">
        <v>400</v>
      </c>
      <c r="E91" s="66">
        <v>500</v>
      </c>
      <c r="F91" s="66">
        <v>0</v>
      </c>
      <c r="G91" s="66">
        <v>0</v>
      </c>
    </row>
    <row r="92" spans="1:7" ht="15.75" x14ac:dyDescent="0.25">
      <c r="A92" s="65" t="s">
        <v>348</v>
      </c>
      <c r="B92" s="66">
        <v>0</v>
      </c>
      <c r="C92" s="66">
        <v>0</v>
      </c>
      <c r="D92" s="66">
        <v>400</v>
      </c>
      <c r="E92" s="66">
        <v>0</v>
      </c>
      <c r="F92" s="66">
        <v>0</v>
      </c>
      <c r="G92" s="66">
        <v>0</v>
      </c>
    </row>
    <row r="93" spans="1:7" ht="15.75" x14ac:dyDescent="0.25">
      <c r="A93" s="65" t="s">
        <v>349</v>
      </c>
      <c r="B93" s="66">
        <v>0</v>
      </c>
      <c r="C93" s="66">
        <v>0</v>
      </c>
      <c r="D93" s="66">
        <v>1848</v>
      </c>
      <c r="E93" s="66">
        <v>0</v>
      </c>
      <c r="F93" s="66">
        <v>0</v>
      </c>
      <c r="G93" s="66">
        <v>0</v>
      </c>
    </row>
    <row r="94" spans="1:7" ht="15.75" x14ac:dyDescent="0.25">
      <c r="A94" s="65" t="s">
        <v>350</v>
      </c>
      <c r="B94" s="66">
        <v>0</v>
      </c>
      <c r="C94" s="66">
        <v>0</v>
      </c>
      <c r="D94" s="66">
        <v>1340</v>
      </c>
      <c r="E94" s="66">
        <v>10000</v>
      </c>
      <c r="F94" s="66">
        <v>0</v>
      </c>
      <c r="G94" s="66">
        <v>0</v>
      </c>
    </row>
    <row r="95" spans="1:7" ht="15.75" x14ac:dyDescent="0.25">
      <c r="A95" s="9" t="s">
        <v>351</v>
      </c>
      <c r="B95" s="31">
        <f t="shared" ref="B95:G95" si="3">SUM(B89:B94)</f>
        <v>0</v>
      </c>
      <c r="C95" s="31">
        <f t="shared" si="3"/>
        <v>0</v>
      </c>
      <c r="D95" s="31">
        <f t="shared" si="3"/>
        <v>5388</v>
      </c>
      <c r="E95" s="31">
        <f t="shared" si="3"/>
        <v>11000</v>
      </c>
      <c r="F95" s="31">
        <f t="shared" si="3"/>
        <v>0</v>
      </c>
      <c r="G95" s="31">
        <f t="shared" si="3"/>
        <v>0</v>
      </c>
    </row>
    <row r="96" spans="1:7" ht="15.75" x14ac:dyDescent="0.25">
      <c r="A96" s="63" t="s">
        <v>206</v>
      </c>
      <c r="B96" s="64"/>
      <c r="C96" s="64"/>
      <c r="D96" s="64"/>
      <c r="E96" s="50"/>
      <c r="F96" s="64"/>
      <c r="G96" s="64"/>
    </row>
    <row r="97" spans="1:7" s="68" customFormat="1" ht="15.75" x14ac:dyDescent="0.25">
      <c r="A97" s="65" t="s">
        <v>220</v>
      </c>
      <c r="B97" s="66">
        <v>0</v>
      </c>
      <c r="C97" s="66">
        <v>0</v>
      </c>
      <c r="D97" s="66">
        <v>0</v>
      </c>
      <c r="E97" s="49">
        <v>860</v>
      </c>
      <c r="F97" s="66">
        <v>0</v>
      </c>
      <c r="G97" s="66">
        <v>0</v>
      </c>
    </row>
    <row r="98" spans="1:7" s="68" customFormat="1" ht="15.75" x14ac:dyDescent="0.25">
      <c r="A98" s="65" t="s">
        <v>221</v>
      </c>
      <c r="B98" s="66">
        <v>0</v>
      </c>
      <c r="C98" s="66">
        <v>0</v>
      </c>
      <c r="D98" s="66">
        <v>0</v>
      </c>
      <c r="E98" s="49">
        <v>220</v>
      </c>
      <c r="F98" s="66">
        <v>0</v>
      </c>
      <c r="G98" s="66">
        <v>0</v>
      </c>
    </row>
    <row r="99" spans="1:7" ht="15.75" x14ac:dyDescent="0.25">
      <c r="A99" s="65" t="s">
        <v>219</v>
      </c>
      <c r="B99" s="66">
        <v>0</v>
      </c>
      <c r="C99" s="66">
        <v>0</v>
      </c>
      <c r="D99" s="66">
        <v>650</v>
      </c>
      <c r="E99" s="49">
        <v>700</v>
      </c>
      <c r="F99" s="66">
        <v>700</v>
      </c>
      <c r="G99" s="66">
        <v>700</v>
      </c>
    </row>
    <row r="100" spans="1:7" ht="15.75" x14ac:dyDescent="0.25">
      <c r="A100" s="65" t="s">
        <v>207</v>
      </c>
      <c r="B100" s="66">
        <v>0</v>
      </c>
      <c r="C100" s="66">
        <v>336</v>
      </c>
      <c r="D100" s="66">
        <v>3370</v>
      </c>
      <c r="E100" s="49">
        <v>3301</v>
      </c>
      <c r="F100" s="66">
        <v>3231</v>
      </c>
      <c r="G100" s="66">
        <v>3160</v>
      </c>
    </row>
    <row r="101" spans="1:7" ht="15.75" x14ac:dyDescent="0.25">
      <c r="A101" s="65" t="s">
        <v>208</v>
      </c>
      <c r="B101" s="66">
        <v>0</v>
      </c>
      <c r="C101" s="66">
        <v>10.8</v>
      </c>
      <c r="D101" s="66">
        <v>107</v>
      </c>
      <c r="E101" s="49">
        <v>102</v>
      </c>
      <c r="F101" s="66">
        <v>97</v>
      </c>
      <c r="G101" s="66">
        <v>92</v>
      </c>
    </row>
    <row r="102" spans="1:7" ht="15.75" x14ac:dyDescent="0.25">
      <c r="A102" s="9" t="s">
        <v>209</v>
      </c>
      <c r="B102" s="31">
        <f t="shared" ref="B102:G102" si="4">SUM(B97:B101)</f>
        <v>0</v>
      </c>
      <c r="C102" s="31">
        <f t="shared" si="4"/>
        <v>346.8</v>
      </c>
      <c r="D102" s="31">
        <f t="shared" si="4"/>
        <v>4127</v>
      </c>
      <c r="E102" s="31">
        <f t="shared" si="4"/>
        <v>5183</v>
      </c>
      <c r="F102" s="31">
        <f t="shared" si="4"/>
        <v>4028</v>
      </c>
      <c r="G102" s="31">
        <f t="shared" si="4"/>
        <v>3952</v>
      </c>
    </row>
    <row r="103" spans="1:7" ht="15.75" x14ac:dyDescent="0.25">
      <c r="A103" s="4" t="s">
        <v>81</v>
      </c>
      <c r="B103" s="30"/>
      <c r="C103" s="30"/>
      <c r="D103" s="30"/>
      <c r="E103" s="49"/>
      <c r="F103" s="30"/>
      <c r="G103" s="30"/>
    </row>
    <row r="104" spans="1:7" ht="15.75" x14ac:dyDescent="0.25">
      <c r="A104" s="5" t="s">
        <v>82</v>
      </c>
      <c r="B104" s="30">
        <v>0</v>
      </c>
      <c r="C104" s="30">
        <v>0</v>
      </c>
      <c r="D104" s="30">
        <v>0</v>
      </c>
      <c r="E104" s="49">
        <v>0</v>
      </c>
      <c r="F104" s="30">
        <v>0</v>
      </c>
      <c r="G104" s="30">
        <v>0</v>
      </c>
    </row>
    <row r="105" spans="1:7" ht="15.75" x14ac:dyDescent="0.25">
      <c r="A105" s="5" t="s">
        <v>83</v>
      </c>
      <c r="B105" s="30">
        <v>0</v>
      </c>
      <c r="C105" s="30">
        <v>0</v>
      </c>
      <c r="D105" s="30">
        <v>0</v>
      </c>
      <c r="E105" s="49">
        <v>0</v>
      </c>
      <c r="F105" s="30">
        <v>0</v>
      </c>
      <c r="G105" s="30">
        <v>0</v>
      </c>
    </row>
    <row r="106" spans="1:7" ht="15.75" x14ac:dyDescent="0.25">
      <c r="A106" s="5" t="s">
        <v>168</v>
      </c>
      <c r="B106" s="30">
        <v>726.73</v>
      </c>
      <c r="C106" s="30">
        <v>309.95999999999998</v>
      </c>
      <c r="D106" s="30">
        <v>0</v>
      </c>
      <c r="E106" s="49">
        <v>0</v>
      </c>
      <c r="F106" s="30">
        <v>0</v>
      </c>
      <c r="G106" s="30">
        <v>0</v>
      </c>
    </row>
    <row r="107" spans="1:7" ht="15.75" x14ac:dyDescent="0.25">
      <c r="A107" s="9" t="s">
        <v>84</v>
      </c>
      <c r="B107" s="31">
        <f t="shared" ref="B107:G107" si="5">SUM(B104:B106)</f>
        <v>726.73</v>
      </c>
      <c r="C107" s="31">
        <f t="shared" si="5"/>
        <v>309.95999999999998</v>
      </c>
      <c r="D107" s="31">
        <f t="shared" si="5"/>
        <v>0</v>
      </c>
      <c r="E107" s="31">
        <f t="shared" si="5"/>
        <v>0</v>
      </c>
      <c r="F107" s="31">
        <f t="shared" si="5"/>
        <v>0</v>
      </c>
      <c r="G107" s="31">
        <f t="shared" si="5"/>
        <v>0</v>
      </c>
    </row>
    <row r="108" spans="1:7" ht="15.75" x14ac:dyDescent="0.25">
      <c r="A108" s="20" t="s">
        <v>182</v>
      </c>
      <c r="B108" s="30"/>
      <c r="C108" s="30"/>
      <c r="D108" s="30"/>
      <c r="E108" s="49"/>
      <c r="F108" s="30" t="s">
        <v>181</v>
      </c>
      <c r="G108" s="30" t="s">
        <v>181</v>
      </c>
    </row>
    <row r="109" spans="1:7" ht="15.75" x14ac:dyDescent="0.25">
      <c r="A109" s="80" t="s">
        <v>301</v>
      </c>
      <c r="B109" s="30">
        <v>1508.8</v>
      </c>
      <c r="C109" s="30">
        <v>0</v>
      </c>
      <c r="D109" s="30">
        <v>0</v>
      </c>
      <c r="E109" s="49">
        <v>0</v>
      </c>
      <c r="F109" s="30">
        <v>0</v>
      </c>
      <c r="G109" s="30">
        <v>0</v>
      </c>
    </row>
    <row r="110" spans="1:7" ht="15.75" x14ac:dyDescent="0.25">
      <c r="A110" s="9" t="s">
        <v>183</v>
      </c>
      <c r="B110" s="31">
        <f t="shared" ref="B110:G110" si="6">SUM(B109)</f>
        <v>1508.8</v>
      </c>
      <c r="C110" s="31">
        <f t="shared" si="6"/>
        <v>0</v>
      </c>
      <c r="D110" s="31">
        <f t="shared" si="6"/>
        <v>0</v>
      </c>
      <c r="E110" s="31">
        <f t="shared" si="6"/>
        <v>0</v>
      </c>
      <c r="F110" s="31">
        <f t="shared" si="6"/>
        <v>0</v>
      </c>
      <c r="G110" s="31">
        <f t="shared" si="6"/>
        <v>0</v>
      </c>
    </row>
    <row r="111" spans="1:7" ht="15.75" x14ac:dyDescent="0.25">
      <c r="A111" s="29" t="s">
        <v>316</v>
      </c>
      <c r="B111" s="44"/>
      <c r="C111" s="44"/>
      <c r="D111" s="44"/>
      <c r="E111" s="50"/>
      <c r="F111" s="44"/>
      <c r="G111" s="44"/>
    </row>
    <row r="112" spans="1:7" ht="15.75" x14ac:dyDescent="0.25">
      <c r="A112" s="59" t="s">
        <v>199</v>
      </c>
      <c r="B112" s="61">
        <v>0</v>
      </c>
      <c r="C112" s="61">
        <v>49848.78</v>
      </c>
      <c r="D112" s="60">
        <v>0</v>
      </c>
      <c r="E112" s="49">
        <v>0</v>
      </c>
      <c r="F112" s="45">
        <v>0</v>
      </c>
      <c r="G112" s="45">
        <v>0</v>
      </c>
    </row>
    <row r="113" spans="1:20" ht="15.75" x14ac:dyDescent="0.25">
      <c r="A113" s="25" t="s">
        <v>184</v>
      </c>
      <c r="B113" s="45">
        <v>26</v>
      </c>
      <c r="C113" s="45">
        <v>29</v>
      </c>
      <c r="D113" s="45">
        <v>29</v>
      </c>
      <c r="E113" s="49">
        <v>29</v>
      </c>
      <c r="F113" s="45">
        <v>29</v>
      </c>
      <c r="G113" s="45">
        <v>29</v>
      </c>
    </row>
    <row r="114" spans="1:20" ht="15.75" x14ac:dyDescent="0.25">
      <c r="A114" s="25" t="s">
        <v>330</v>
      </c>
      <c r="B114" s="45">
        <v>62.81</v>
      </c>
      <c r="C114" s="45">
        <v>56.44</v>
      </c>
      <c r="D114" s="45">
        <v>56.44</v>
      </c>
      <c r="E114" s="49">
        <v>60</v>
      </c>
      <c r="F114" s="45">
        <v>60</v>
      </c>
      <c r="G114" s="45">
        <v>60</v>
      </c>
    </row>
    <row r="115" spans="1:20" ht="15.75" x14ac:dyDescent="0.25">
      <c r="A115" s="25" t="s">
        <v>185</v>
      </c>
      <c r="B115" s="45">
        <v>492.96</v>
      </c>
      <c r="C115" s="45">
        <v>739.48</v>
      </c>
      <c r="D115" s="45">
        <v>739.48</v>
      </c>
      <c r="E115" s="49">
        <v>1000</v>
      </c>
      <c r="F115" s="45">
        <v>1000</v>
      </c>
      <c r="G115" s="45">
        <v>1000</v>
      </c>
    </row>
    <row r="116" spans="1:20" ht="15.75" x14ac:dyDescent="0.25">
      <c r="A116" s="5" t="s">
        <v>85</v>
      </c>
      <c r="B116" s="30">
        <v>49.75</v>
      </c>
      <c r="C116" s="30">
        <v>84.26</v>
      </c>
      <c r="D116" s="30">
        <v>84.26</v>
      </c>
      <c r="E116" s="49">
        <v>120</v>
      </c>
      <c r="F116" s="30">
        <v>120</v>
      </c>
      <c r="G116" s="30">
        <v>120</v>
      </c>
    </row>
    <row r="117" spans="1:20" ht="15.75" x14ac:dyDescent="0.25">
      <c r="A117" s="5" t="s">
        <v>169</v>
      </c>
      <c r="B117" s="30">
        <v>7856.83</v>
      </c>
      <c r="C117" s="30">
        <v>1368</v>
      </c>
      <c r="D117" s="30">
        <v>2200</v>
      </c>
      <c r="E117" s="49">
        <v>3500</v>
      </c>
      <c r="F117" s="30">
        <v>3500</v>
      </c>
      <c r="G117" s="30">
        <v>3500</v>
      </c>
    </row>
    <row r="118" spans="1:20" ht="15.75" x14ac:dyDescent="0.25">
      <c r="A118" s="5" t="s">
        <v>200</v>
      </c>
      <c r="B118" s="30">
        <v>0</v>
      </c>
      <c r="C118" s="30">
        <v>2623.62</v>
      </c>
      <c r="D118" s="30">
        <v>0</v>
      </c>
      <c r="E118" s="49">
        <v>0</v>
      </c>
      <c r="F118" s="30">
        <v>0</v>
      </c>
      <c r="G118" s="30">
        <v>0</v>
      </c>
    </row>
    <row r="119" spans="1:20" ht="15.75" x14ac:dyDescent="0.25">
      <c r="A119" s="5" t="s">
        <v>86</v>
      </c>
      <c r="B119" s="30">
        <v>16705.88</v>
      </c>
      <c r="C119" s="30">
        <v>18761.75</v>
      </c>
      <c r="D119" s="30">
        <v>24000</v>
      </c>
      <c r="E119" s="49">
        <v>24000</v>
      </c>
      <c r="F119" s="30">
        <v>24000</v>
      </c>
      <c r="G119" s="30">
        <v>24000</v>
      </c>
    </row>
    <row r="120" spans="1:20" ht="15.75" x14ac:dyDescent="0.25">
      <c r="A120" s="5" t="s">
        <v>87</v>
      </c>
      <c r="B120" s="30">
        <v>0</v>
      </c>
      <c r="C120" s="30">
        <v>0</v>
      </c>
      <c r="D120" s="30">
        <v>0</v>
      </c>
      <c r="E120" s="49">
        <v>0</v>
      </c>
      <c r="F120" s="30">
        <v>0</v>
      </c>
      <c r="G120" s="30">
        <v>0</v>
      </c>
    </row>
    <row r="121" spans="1:20" ht="15.75" x14ac:dyDescent="0.25">
      <c r="A121" s="9" t="s">
        <v>88</v>
      </c>
      <c r="B121" s="31">
        <f t="shared" ref="B121:G121" si="7">SUM(B112:B120)</f>
        <v>25194.230000000003</v>
      </c>
      <c r="C121" s="31">
        <f t="shared" si="7"/>
        <v>73511.330000000016</v>
      </c>
      <c r="D121" s="31">
        <f t="shared" si="7"/>
        <v>27109.18</v>
      </c>
      <c r="E121" s="31">
        <f t="shared" si="7"/>
        <v>28709</v>
      </c>
      <c r="F121" s="31">
        <f t="shared" si="7"/>
        <v>28709</v>
      </c>
      <c r="G121" s="31">
        <f t="shared" si="7"/>
        <v>28709</v>
      </c>
    </row>
    <row r="122" spans="1:20" ht="15.75" x14ac:dyDescent="0.25">
      <c r="A122" s="73" t="s">
        <v>296</v>
      </c>
      <c r="B122" s="64"/>
      <c r="C122" s="64"/>
      <c r="D122" s="64"/>
      <c r="E122" s="50"/>
      <c r="F122" s="64"/>
      <c r="G122" s="64"/>
    </row>
    <row r="123" spans="1:20" s="72" customFormat="1" ht="15.75" x14ac:dyDescent="0.25">
      <c r="A123" s="79" t="s">
        <v>297</v>
      </c>
      <c r="B123" s="66">
        <v>0</v>
      </c>
      <c r="C123" s="66">
        <v>0</v>
      </c>
      <c r="D123" s="66">
        <v>1000</v>
      </c>
      <c r="E123" s="49">
        <v>1000</v>
      </c>
      <c r="F123" s="66">
        <v>1000</v>
      </c>
      <c r="G123" s="66">
        <v>1000</v>
      </c>
    </row>
    <row r="124" spans="1:20" s="72" customFormat="1" ht="15.75" x14ac:dyDescent="0.25">
      <c r="A124" s="79" t="s">
        <v>298</v>
      </c>
      <c r="B124" s="66">
        <v>0</v>
      </c>
      <c r="C124" s="66">
        <v>0</v>
      </c>
      <c r="D124" s="66">
        <v>300</v>
      </c>
      <c r="E124" s="49">
        <v>1000</v>
      </c>
      <c r="F124" s="66">
        <v>1000</v>
      </c>
      <c r="G124" s="66">
        <v>1000</v>
      </c>
    </row>
    <row r="125" spans="1:20" s="72" customFormat="1" ht="15.75" x14ac:dyDescent="0.25">
      <c r="A125" s="79" t="s">
        <v>299</v>
      </c>
      <c r="B125" s="66">
        <v>0</v>
      </c>
      <c r="C125" s="66">
        <v>48.2</v>
      </c>
      <c r="D125" s="66">
        <v>600</v>
      </c>
      <c r="E125" s="49">
        <v>1000</v>
      </c>
      <c r="F125" s="66">
        <v>1000</v>
      </c>
      <c r="G125" s="66">
        <v>1000</v>
      </c>
    </row>
    <row r="126" spans="1:20" s="72" customFormat="1" ht="15.75" x14ac:dyDescent="0.25">
      <c r="A126" s="79" t="s">
        <v>300</v>
      </c>
      <c r="B126" s="66">
        <v>0</v>
      </c>
      <c r="C126" s="66">
        <v>1148.69</v>
      </c>
      <c r="D126" s="66">
        <v>2500</v>
      </c>
      <c r="E126" s="49">
        <v>2500</v>
      </c>
      <c r="F126" s="66">
        <v>2500</v>
      </c>
      <c r="G126" s="66">
        <v>2500</v>
      </c>
    </row>
    <row r="127" spans="1:20" s="74" customFormat="1" ht="15.75" x14ac:dyDescent="0.25">
      <c r="A127" s="9" t="s">
        <v>229</v>
      </c>
      <c r="B127" s="31">
        <f t="shared" ref="B127:G127" si="8">SUM(B123:B126)</f>
        <v>0</v>
      </c>
      <c r="C127" s="31">
        <f t="shared" si="8"/>
        <v>1196.8900000000001</v>
      </c>
      <c r="D127" s="31">
        <f t="shared" si="8"/>
        <v>4400</v>
      </c>
      <c r="E127" s="31">
        <f t="shared" si="8"/>
        <v>5500</v>
      </c>
      <c r="F127" s="31">
        <f t="shared" si="8"/>
        <v>5500</v>
      </c>
      <c r="G127" s="31">
        <f t="shared" si="8"/>
        <v>5500</v>
      </c>
      <c r="H127" s="72"/>
      <c r="I127" s="72"/>
      <c r="J127" s="72"/>
      <c r="K127" s="72"/>
      <c r="L127" s="72"/>
      <c r="M127" s="72"/>
      <c r="N127" s="72"/>
      <c r="O127" s="72"/>
      <c r="P127" s="72"/>
      <c r="Q127" s="72"/>
      <c r="R127" s="72"/>
      <c r="S127" s="72"/>
      <c r="T127" s="72"/>
    </row>
    <row r="128" spans="1:20" ht="15.75" x14ac:dyDescent="0.25">
      <c r="A128" s="4" t="s">
        <v>89</v>
      </c>
      <c r="B128" s="30"/>
      <c r="C128" s="30"/>
      <c r="D128" s="30"/>
      <c r="E128" s="49"/>
      <c r="F128" s="30"/>
      <c r="G128" s="30"/>
    </row>
    <row r="129" spans="1:7" ht="15.75" x14ac:dyDescent="0.25">
      <c r="A129" s="20" t="s">
        <v>90</v>
      </c>
      <c r="B129" s="30">
        <v>5614.96</v>
      </c>
      <c r="C129" s="30">
        <v>5288.34</v>
      </c>
      <c r="D129" s="30">
        <v>5700</v>
      </c>
      <c r="E129" s="49">
        <v>5700</v>
      </c>
      <c r="F129" s="30">
        <v>5700</v>
      </c>
      <c r="G129" s="30">
        <v>5700</v>
      </c>
    </row>
    <row r="130" spans="1:7" ht="15.75" x14ac:dyDescent="0.25">
      <c r="A130" s="20" t="s">
        <v>284</v>
      </c>
      <c r="B130" s="30">
        <v>1873.68</v>
      </c>
      <c r="C130" s="30">
        <v>3855.03</v>
      </c>
      <c r="D130" s="30">
        <v>1000</v>
      </c>
      <c r="E130" s="49">
        <v>2000</v>
      </c>
      <c r="F130" s="30">
        <v>2000</v>
      </c>
      <c r="G130" s="30">
        <v>2000</v>
      </c>
    </row>
    <row r="131" spans="1:7" ht="15.75" x14ac:dyDescent="0.25">
      <c r="A131" s="9" t="s">
        <v>91</v>
      </c>
      <c r="B131" s="31">
        <f t="shared" ref="B131:G131" si="9">SUM(B129:B130)</f>
        <v>7488.64</v>
      </c>
      <c r="C131" s="31">
        <f t="shared" si="9"/>
        <v>9143.3700000000008</v>
      </c>
      <c r="D131" s="31">
        <f t="shared" si="9"/>
        <v>6700</v>
      </c>
      <c r="E131" s="31">
        <f t="shared" si="9"/>
        <v>7700</v>
      </c>
      <c r="F131" s="31">
        <f t="shared" si="9"/>
        <v>7700</v>
      </c>
      <c r="G131" s="31">
        <f t="shared" si="9"/>
        <v>7700</v>
      </c>
    </row>
    <row r="132" spans="1:7" ht="15.75" x14ac:dyDescent="0.25">
      <c r="A132" s="4" t="s">
        <v>92</v>
      </c>
      <c r="B132" s="30"/>
      <c r="C132" s="30"/>
      <c r="D132" s="30"/>
      <c r="E132" s="49"/>
      <c r="F132" s="30"/>
      <c r="G132" s="30"/>
    </row>
    <row r="133" spans="1:7" ht="15.75" x14ac:dyDescent="0.25">
      <c r="A133" s="5" t="s">
        <v>93</v>
      </c>
      <c r="B133" s="30">
        <v>0</v>
      </c>
      <c r="C133" s="30">
        <v>0</v>
      </c>
      <c r="D133" s="30">
        <v>0</v>
      </c>
      <c r="E133" s="49">
        <v>1000</v>
      </c>
      <c r="F133" s="30">
        <v>1000</v>
      </c>
      <c r="G133" s="30">
        <v>1000</v>
      </c>
    </row>
    <row r="134" spans="1:7" ht="15.75" x14ac:dyDescent="0.25">
      <c r="A134" s="5" t="s">
        <v>180</v>
      </c>
      <c r="B134" s="30">
        <v>176.4</v>
      </c>
      <c r="C134" s="30">
        <v>0</v>
      </c>
      <c r="D134" s="30">
        <v>0</v>
      </c>
      <c r="E134" s="49">
        <v>0</v>
      </c>
      <c r="F134" s="30">
        <v>0</v>
      </c>
      <c r="G134" s="30">
        <v>0</v>
      </c>
    </row>
    <row r="135" spans="1:7" ht="15.75" x14ac:dyDescent="0.25">
      <c r="A135" s="9" t="s">
        <v>94</v>
      </c>
      <c r="B135" s="31">
        <f t="shared" ref="B135:G135" si="10">SUM(B133:B134)</f>
        <v>176.4</v>
      </c>
      <c r="C135" s="31">
        <f t="shared" si="10"/>
        <v>0</v>
      </c>
      <c r="D135" s="31">
        <f t="shared" si="10"/>
        <v>0</v>
      </c>
      <c r="E135" s="31">
        <f t="shared" si="10"/>
        <v>1000</v>
      </c>
      <c r="F135" s="31">
        <f t="shared" si="10"/>
        <v>1000</v>
      </c>
      <c r="G135" s="31">
        <f t="shared" si="10"/>
        <v>1000</v>
      </c>
    </row>
    <row r="136" spans="1:7" ht="15.75" x14ac:dyDescent="0.25">
      <c r="A136" s="4" t="s">
        <v>95</v>
      </c>
      <c r="B136" s="30"/>
      <c r="C136" s="30"/>
      <c r="D136" s="30"/>
      <c r="E136" s="49"/>
      <c r="F136" s="30"/>
      <c r="G136" s="30"/>
    </row>
    <row r="137" spans="1:7" ht="15.75" x14ac:dyDescent="0.25">
      <c r="A137" s="5" t="s">
        <v>279</v>
      </c>
      <c r="B137" s="30">
        <v>3977.8</v>
      </c>
      <c r="C137" s="30">
        <v>3196.57</v>
      </c>
      <c r="D137" s="30">
        <v>1000</v>
      </c>
      <c r="E137" s="49">
        <v>3000</v>
      </c>
      <c r="F137" s="30">
        <v>2700</v>
      </c>
      <c r="G137" s="30">
        <v>2700</v>
      </c>
    </row>
    <row r="138" spans="1:7" ht="15.75" x14ac:dyDescent="0.25">
      <c r="A138" s="5" t="s">
        <v>281</v>
      </c>
      <c r="B138" s="30">
        <v>0</v>
      </c>
      <c r="C138" s="30">
        <v>0</v>
      </c>
      <c r="D138" s="30">
        <v>100</v>
      </c>
      <c r="E138" s="49">
        <v>1000</v>
      </c>
      <c r="F138" s="30">
        <v>1000</v>
      </c>
      <c r="G138" s="30">
        <v>1000</v>
      </c>
    </row>
    <row r="139" spans="1:7" ht="15.75" x14ac:dyDescent="0.25">
      <c r="A139" s="5" t="s">
        <v>280</v>
      </c>
      <c r="B139" s="30">
        <v>0</v>
      </c>
      <c r="C139" s="30">
        <v>174</v>
      </c>
      <c r="D139" s="30">
        <v>144</v>
      </c>
      <c r="E139" s="49">
        <v>1000</v>
      </c>
      <c r="F139" s="30">
        <v>300</v>
      </c>
      <c r="G139" s="30">
        <v>300</v>
      </c>
    </row>
    <row r="140" spans="1:7" ht="15.75" x14ac:dyDescent="0.25">
      <c r="A140" s="5" t="s">
        <v>283</v>
      </c>
      <c r="B140" s="30">
        <v>2500</v>
      </c>
      <c r="C140" s="30">
        <v>1774</v>
      </c>
      <c r="D140" s="30">
        <v>0</v>
      </c>
      <c r="E140" s="49">
        <v>5000</v>
      </c>
      <c r="F140" s="30">
        <v>2500</v>
      </c>
      <c r="G140" s="30">
        <v>2500</v>
      </c>
    </row>
    <row r="141" spans="1:7" ht="15.75" x14ac:dyDescent="0.25">
      <c r="A141" s="5" t="s">
        <v>96</v>
      </c>
      <c r="B141" s="30">
        <v>300</v>
      </c>
      <c r="C141" s="30">
        <v>0</v>
      </c>
      <c r="D141" s="30">
        <v>0</v>
      </c>
      <c r="E141" s="49">
        <v>0</v>
      </c>
      <c r="F141" s="30">
        <v>0</v>
      </c>
      <c r="G141" s="30">
        <v>0</v>
      </c>
    </row>
    <row r="142" spans="1:7" ht="15.75" x14ac:dyDescent="0.25">
      <c r="A142" s="5" t="s">
        <v>282</v>
      </c>
      <c r="B142" s="30">
        <v>1000</v>
      </c>
      <c r="C142" s="30">
        <v>0</v>
      </c>
      <c r="D142" s="30">
        <v>0</v>
      </c>
      <c r="E142" s="49">
        <v>0</v>
      </c>
      <c r="F142" s="30">
        <v>0</v>
      </c>
      <c r="G142" s="30">
        <v>0</v>
      </c>
    </row>
    <row r="143" spans="1:7" ht="15.75" x14ac:dyDescent="0.25">
      <c r="A143" s="9" t="s">
        <v>97</v>
      </c>
      <c r="B143" s="31">
        <f t="shared" ref="B143:G143" si="11">SUM(B137:B142)</f>
        <v>7777.8</v>
      </c>
      <c r="C143" s="31">
        <f t="shared" si="11"/>
        <v>5144.57</v>
      </c>
      <c r="D143" s="31">
        <f t="shared" si="11"/>
        <v>1244</v>
      </c>
      <c r="E143" s="31">
        <f t="shared" si="11"/>
        <v>10000</v>
      </c>
      <c r="F143" s="31">
        <f t="shared" si="11"/>
        <v>6500</v>
      </c>
      <c r="G143" s="31">
        <f t="shared" si="11"/>
        <v>6500</v>
      </c>
    </row>
    <row r="144" spans="1:7" ht="15.75" x14ac:dyDescent="0.25">
      <c r="A144" s="4" t="s">
        <v>98</v>
      </c>
      <c r="B144" s="30"/>
      <c r="C144" s="30"/>
      <c r="D144" s="30"/>
      <c r="E144" s="49"/>
      <c r="F144" s="30"/>
      <c r="G144" s="30"/>
    </row>
    <row r="145" spans="1:7" ht="15.75" x14ac:dyDescent="0.25">
      <c r="A145" s="21" t="s">
        <v>99</v>
      </c>
      <c r="B145" s="30">
        <v>92.08</v>
      </c>
      <c r="C145" s="30">
        <v>0</v>
      </c>
      <c r="D145" s="30">
        <v>200</v>
      </c>
      <c r="E145" s="49">
        <v>500</v>
      </c>
      <c r="F145" s="30">
        <v>500</v>
      </c>
      <c r="G145" s="30">
        <v>500</v>
      </c>
    </row>
    <row r="146" spans="1:7" ht="15.75" x14ac:dyDescent="0.25">
      <c r="A146" s="21" t="s">
        <v>100</v>
      </c>
      <c r="B146" s="30">
        <v>359.74</v>
      </c>
      <c r="C146" s="30">
        <v>275.64</v>
      </c>
      <c r="D146" s="30">
        <v>300</v>
      </c>
      <c r="E146" s="49">
        <v>400</v>
      </c>
      <c r="F146" s="30">
        <v>400</v>
      </c>
      <c r="G146" s="30">
        <v>400</v>
      </c>
    </row>
    <row r="147" spans="1:7" ht="15.75" x14ac:dyDescent="0.25">
      <c r="A147" s="22" t="s">
        <v>101</v>
      </c>
      <c r="B147" s="31">
        <f t="shared" ref="B147:G147" si="12">SUM(B145:B146)</f>
        <v>451.82</v>
      </c>
      <c r="C147" s="31">
        <f t="shared" si="12"/>
        <v>275.64</v>
      </c>
      <c r="D147" s="31">
        <f t="shared" si="12"/>
        <v>500</v>
      </c>
      <c r="E147" s="31">
        <f t="shared" si="12"/>
        <v>900</v>
      </c>
      <c r="F147" s="31">
        <f t="shared" si="12"/>
        <v>900</v>
      </c>
      <c r="G147" s="31">
        <f t="shared" si="12"/>
        <v>900</v>
      </c>
    </row>
    <row r="148" spans="1:7" ht="15.75" x14ac:dyDescent="0.25">
      <c r="A148" s="23" t="s">
        <v>102</v>
      </c>
      <c r="B148" s="30"/>
      <c r="C148" s="30"/>
      <c r="D148" s="30"/>
      <c r="E148" s="49"/>
      <c r="F148" s="30"/>
      <c r="G148" s="30"/>
    </row>
    <row r="149" spans="1:7" ht="15.75" x14ac:dyDescent="0.25">
      <c r="A149" s="21" t="s">
        <v>103</v>
      </c>
      <c r="B149" s="30">
        <v>5200</v>
      </c>
      <c r="C149" s="30">
        <v>5700</v>
      </c>
      <c r="D149" s="30">
        <v>0</v>
      </c>
      <c r="E149" s="49">
        <v>6000</v>
      </c>
      <c r="F149" s="30">
        <v>6000</v>
      </c>
      <c r="G149" s="30">
        <v>6000</v>
      </c>
    </row>
    <row r="150" spans="1:7" ht="15.75" x14ac:dyDescent="0.25">
      <c r="A150" s="21" t="s">
        <v>104</v>
      </c>
      <c r="B150" s="30">
        <v>1299.49</v>
      </c>
      <c r="C150" s="30">
        <v>1519.23</v>
      </c>
      <c r="D150" s="30">
        <v>2000</v>
      </c>
      <c r="E150" s="49">
        <v>2200</v>
      </c>
      <c r="F150" s="30">
        <v>2200</v>
      </c>
      <c r="G150" s="30">
        <v>2200</v>
      </c>
    </row>
    <row r="151" spans="1:7" ht="15.75" x14ac:dyDescent="0.25">
      <c r="A151" s="21" t="s">
        <v>105</v>
      </c>
      <c r="B151" s="30">
        <v>1200</v>
      </c>
      <c r="C151" s="30">
        <v>2000</v>
      </c>
      <c r="D151" s="30">
        <v>2000</v>
      </c>
      <c r="E151" s="49">
        <v>2000</v>
      </c>
      <c r="F151" s="30">
        <v>1200</v>
      </c>
      <c r="G151" s="30">
        <v>1200</v>
      </c>
    </row>
    <row r="152" spans="1:7" ht="15.75" x14ac:dyDescent="0.25">
      <c r="A152" s="22" t="s">
        <v>106</v>
      </c>
      <c r="B152" s="31">
        <f t="shared" ref="B152:G152" si="13">SUM(B149:B151)</f>
        <v>7699.49</v>
      </c>
      <c r="C152" s="31">
        <f t="shared" si="13"/>
        <v>9219.23</v>
      </c>
      <c r="D152" s="31">
        <f t="shared" si="13"/>
        <v>4000</v>
      </c>
      <c r="E152" s="31">
        <f t="shared" si="13"/>
        <v>10200</v>
      </c>
      <c r="F152" s="31">
        <f t="shared" si="13"/>
        <v>9400</v>
      </c>
      <c r="G152" s="31">
        <f t="shared" si="13"/>
        <v>9400</v>
      </c>
    </row>
    <row r="153" spans="1:7" ht="15.75" x14ac:dyDescent="0.25">
      <c r="A153" s="23" t="s">
        <v>196</v>
      </c>
      <c r="B153" s="46"/>
      <c r="C153" s="46"/>
      <c r="D153" s="30"/>
      <c r="E153" s="49"/>
      <c r="F153" s="30"/>
      <c r="G153" s="30"/>
    </row>
    <row r="154" spans="1:7" ht="15.75" x14ac:dyDescent="0.25">
      <c r="A154" s="21" t="s">
        <v>107</v>
      </c>
      <c r="B154" s="30">
        <v>2685.9</v>
      </c>
      <c r="C154" s="30">
        <v>2649.3</v>
      </c>
      <c r="D154" s="30">
        <v>2750</v>
      </c>
      <c r="E154" s="49">
        <v>3000</v>
      </c>
      <c r="F154" s="30">
        <v>3000</v>
      </c>
      <c r="G154" s="30">
        <v>3000</v>
      </c>
    </row>
    <row r="155" spans="1:7" ht="15.75" x14ac:dyDescent="0.25">
      <c r="A155" s="21" t="s">
        <v>108</v>
      </c>
      <c r="B155" s="30">
        <v>0</v>
      </c>
      <c r="C155" s="30">
        <v>0</v>
      </c>
      <c r="D155" s="30">
        <v>0</v>
      </c>
      <c r="E155" s="49">
        <v>300</v>
      </c>
      <c r="F155" s="30">
        <v>300</v>
      </c>
      <c r="G155" s="30">
        <v>300</v>
      </c>
    </row>
    <row r="156" spans="1:7" ht="15.75" x14ac:dyDescent="0.25">
      <c r="A156" s="22" t="s">
        <v>109</v>
      </c>
      <c r="B156" s="31">
        <f t="shared" ref="B156:G156" si="14">SUM(B154:B155)</f>
        <v>2685.9</v>
      </c>
      <c r="C156" s="31">
        <f t="shared" si="14"/>
        <v>2649.3</v>
      </c>
      <c r="D156" s="31">
        <f t="shared" si="14"/>
        <v>2750</v>
      </c>
      <c r="E156" s="31">
        <f t="shared" si="14"/>
        <v>3300</v>
      </c>
      <c r="F156" s="31">
        <f t="shared" si="14"/>
        <v>3300</v>
      </c>
      <c r="G156" s="31">
        <f t="shared" si="14"/>
        <v>3300</v>
      </c>
    </row>
    <row r="157" spans="1:7" ht="15.75" x14ac:dyDescent="0.25">
      <c r="A157" s="23" t="s">
        <v>197</v>
      </c>
      <c r="B157" s="30"/>
      <c r="C157" s="30"/>
      <c r="D157" s="30"/>
      <c r="E157" s="49"/>
      <c r="F157" s="30"/>
      <c r="G157" s="30"/>
    </row>
    <row r="158" spans="1:7" ht="15.75" x14ac:dyDescent="0.25">
      <c r="A158" s="5" t="s">
        <v>110</v>
      </c>
      <c r="B158" s="30">
        <v>0</v>
      </c>
      <c r="C158" s="30">
        <v>0</v>
      </c>
      <c r="D158" s="30">
        <v>50</v>
      </c>
      <c r="E158" s="49">
        <v>280</v>
      </c>
      <c r="F158" s="30">
        <v>280</v>
      </c>
      <c r="G158" s="30">
        <v>280</v>
      </c>
    </row>
    <row r="159" spans="1:7" ht="15.75" x14ac:dyDescent="0.25">
      <c r="A159" s="5" t="s">
        <v>111</v>
      </c>
      <c r="B159" s="30">
        <v>0</v>
      </c>
      <c r="C159" s="30">
        <v>0</v>
      </c>
      <c r="D159" s="30">
        <v>0</v>
      </c>
      <c r="E159" s="49">
        <v>500</v>
      </c>
      <c r="F159" s="30">
        <v>500</v>
      </c>
      <c r="G159" s="30">
        <v>500</v>
      </c>
    </row>
    <row r="160" spans="1:7" ht="15.75" x14ac:dyDescent="0.25">
      <c r="A160" s="5" t="s">
        <v>112</v>
      </c>
      <c r="B160" s="30">
        <v>0</v>
      </c>
      <c r="C160" s="30">
        <v>0</v>
      </c>
      <c r="D160" s="30">
        <v>0</v>
      </c>
      <c r="E160" s="49">
        <v>300</v>
      </c>
      <c r="F160" s="30">
        <v>300</v>
      </c>
      <c r="G160" s="30">
        <v>300</v>
      </c>
    </row>
    <row r="161" spans="1:7" ht="15.75" x14ac:dyDescent="0.25">
      <c r="A161" s="9" t="s">
        <v>113</v>
      </c>
      <c r="B161" s="31">
        <f t="shared" ref="B161:G161" si="15">SUM(B158:B160)</f>
        <v>0</v>
      </c>
      <c r="C161" s="31">
        <f t="shared" si="15"/>
        <v>0</v>
      </c>
      <c r="D161" s="31">
        <f t="shared" si="15"/>
        <v>50</v>
      </c>
      <c r="E161" s="31">
        <f t="shared" si="15"/>
        <v>1080</v>
      </c>
      <c r="F161" s="31">
        <f t="shared" si="15"/>
        <v>1080</v>
      </c>
      <c r="G161" s="31">
        <f t="shared" si="15"/>
        <v>1080</v>
      </c>
    </row>
    <row r="162" spans="1:7" ht="15.75" x14ac:dyDescent="0.25">
      <c r="A162" s="3" t="s">
        <v>114</v>
      </c>
      <c r="B162" s="30"/>
      <c r="C162" s="30"/>
      <c r="D162" s="30"/>
      <c r="E162" s="49"/>
      <c r="F162" s="30"/>
      <c r="G162" s="30"/>
    </row>
    <row r="163" spans="1:7" ht="15.75" x14ac:dyDescent="0.25">
      <c r="A163" s="4" t="s">
        <v>115</v>
      </c>
      <c r="B163" s="30"/>
      <c r="C163" s="30"/>
      <c r="D163" s="30"/>
      <c r="E163" s="49"/>
      <c r="F163" s="30"/>
      <c r="G163" s="30"/>
    </row>
    <row r="164" spans="1:7" ht="15.75" x14ac:dyDescent="0.25">
      <c r="A164" s="77" t="s">
        <v>292</v>
      </c>
      <c r="B164" s="30">
        <v>245.1</v>
      </c>
      <c r="C164" s="30">
        <v>145.19</v>
      </c>
      <c r="D164" s="30">
        <v>309</v>
      </c>
      <c r="E164" s="49">
        <v>400</v>
      </c>
      <c r="F164" s="30">
        <v>400</v>
      </c>
      <c r="G164" s="30">
        <v>400</v>
      </c>
    </row>
    <row r="165" spans="1:7" ht="15.75" x14ac:dyDescent="0.25">
      <c r="A165" s="77" t="s">
        <v>291</v>
      </c>
      <c r="B165" s="30">
        <v>363.9</v>
      </c>
      <c r="C165" s="30">
        <v>761.81</v>
      </c>
      <c r="D165" s="30">
        <v>500</v>
      </c>
      <c r="E165" s="49">
        <v>500</v>
      </c>
      <c r="F165" s="30">
        <v>500</v>
      </c>
      <c r="G165" s="30">
        <v>500</v>
      </c>
    </row>
    <row r="166" spans="1:7" ht="15.75" x14ac:dyDescent="0.25">
      <c r="A166" s="5" t="s">
        <v>211</v>
      </c>
      <c r="B166" s="30">
        <v>0</v>
      </c>
      <c r="C166" s="30">
        <v>0</v>
      </c>
      <c r="D166" s="30">
        <v>0</v>
      </c>
      <c r="E166" s="49">
        <v>50</v>
      </c>
      <c r="F166" s="30">
        <v>50</v>
      </c>
      <c r="G166" s="30">
        <v>50</v>
      </c>
    </row>
    <row r="167" spans="1:7" ht="15.75" x14ac:dyDescent="0.25">
      <c r="A167" s="5" t="s">
        <v>210</v>
      </c>
      <c r="B167" s="30">
        <v>0</v>
      </c>
      <c r="C167" s="30">
        <v>931.2</v>
      </c>
      <c r="D167" s="30">
        <v>1209.5999999999999</v>
      </c>
      <c r="E167" s="49">
        <v>1440</v>
      </c>
      <c r="F167" s="30">
        <v>1440</v>
      </c>
      <c r="G167" s="30">
        <v>1440</v>
      </c>
    </row>
    <row r="168" spans="1:7" ht="15.75" x14ac:dyDescent="0.25">
      <c r="A168" s="5" t="s">
        <v>212</v>
      </c>
      <c r="B168" s="30">
        <v>13489.33</v>
      </c>
      <c r="C168" s="30">
        <v>15116.87</v>
      </c>
      <c r="D168" s="30">
        <v>17050</v>
      </c>
      <c r="E168" s="49">
        <v>17400</v>
      </c>
      <c r="F168" s="30">
        <v>17500</v>
      </c>
      <c r="G168" s="30">
        <v>17600</v>
      </c>
    </row>
    <row r="169" spans="1:7" ht="15.75" x14ac:dyDescent="0.25">
      <c r="A169" s="5" t="s">
        <v>213</v>
      </c>
      <c r="B169" s="30">
        <v>4694.75</v>
      </c>
      <c r="C169" s="30">
        <v>7222.42</v>
      </c>
      <c r="D169" s="30">
        <v>6200</v>
      </c>
      <c r="E169" s="49">
        <v>6330</v>
      </c>
      <c r="F169" s="30">
        <v>6370</v>
      </c>
      <c r="G169" s="30">
        <v>6420</v>
      </c>
    </row>
    <row r="170" spans="1:7" ht="15.75" x14ac:dyDescent="0.25">
      <c r="A170" s="5" t="s">
        <v>214</v>
      </c>
      <c r="B170" s="30">
        <v>1325.56</v>
      </c>
      <c r="C170" s="30">
        <v>1492.06</v>
      </c>
      <c r="D170" s="30">
        <v>1800</v>
      </c>
      <c r="E170" s="49">
        <v>1800</v>
      </c>
      <c r="F170" s="30">
        <v>1800</v>
      </c>
      <c r="G170" s="30">
        <v>1800</v>
      </c>
    </row>
    <row r="171" spans="1:7" ht="15.75" x14ac:dyDescent="0.25">
      <c r="A171" s="5" t="s">
        <v>215</v>
      </c>
      <c r="B171" s="30">
        <v>9155.35</v>
      </c>
      <c r="C171" s="30">
        <v>5664</v>
      </c>
      <c r="D171" s="30">
        <v>5800</v>
      </c>
      <c r="E171" s="49">
        <v>7000</v>
      </c>
      <c r="F171" s="30">
        <v>7000</v>
      </c>
      <c r="G171" s="30">
        <v>7000</v>
      </c>
    </row>
    <row r="172" spans="1:7" ht="15.75" x14ac:dyDescent="0.25">
      <c r="A172" s="5" t="s">
        <v>216</v>
      </c>
      <c r="B172" s="30">
        <v>103.69</v>
      </c>
      <c r="C172" s="30">
        <v>82.94</v>
      </c>
      <c r="D172" s="30">
        <v>100</v>
      </c>
      <c r="E172" s="49">
        <v>150</v>
      </c>
      <c r="F172" s="30">
        <v>150</v>
      </c>
      <c r="G172" s="30">
        <v>150</v>
      </c>
    </row>
    <row r="173" spans="1:7" ht="15.75" x14ac:dyDescent="0.25">
      <c r="A173" s="5" t="s">
        <v>217</v>
      </c>
      <c r="B173" s="30">
        <v>154.66999999999999</v>
      </c>
      <c r="C173" s="30">
        <v>185.57</v>
      </c>
      <c r="D173" s="30">
        <v>200</v>
      </c>
      <c r="E173" s="49">
        <v>220</v>
      </c>
      <c r="F173" s="30">
        <v>220</v>
      </c>
      <c r="G173" s="30">
        <v>220</v>
      </c>
    </row>
    <row r="174" spans="1:7" ht="15.75" x14ac:dyDescent="0.25">
      <c r="A174" s="5" t="s">
        <v>293</v>
      </c>
      <c r="B174" s="30">
        <v>17.36</v>
      </c>
      <c r="C174" s="30">
        <v>0</v>
      </c>
      <c r="D174" s="30">
        <v>0</v>
      </c>
      <c r="E174" s="49">
        <v>70</v>
      </c>
      <c r="F174" s="30">
        <v>70</v>
      </c>
      <c r="G174" s="30">
        <v>70</v>
      </c>
    </row>
    <row r="175" spans="1:7" ht="15.75" x14ac:dyDescent="0.25">
      <c r="A175" s="20" t="s">
        <v>294</v>
      </c>
      <c r="B175" s="30">
        <v>430.13</v>
      </c>
      <c r="C175" s="30">
        <v>1230.68</v>
      </c>
      <c r="D175" s="30">
        <v>1400</v>
      </c>
      <c r="E175" s="49">
        <v>1650</v>
      </c>
      <c r="F175" s="30">
        <v>1650</v>
      </c>
      <c r="G175" s="30">
        <v>1650</v>
      </c>
    </row>
    <row r="176" spans="1:7" ht="15.75" x14ac:dyDescent="0.25">
      <c r="A176" s="20" t="s">
        <v>231</v>
      </c>
      <c r="B176" s="30">
        <v>303.55</v>
      </c>
      <c r="C176" s="30">
        <v>3156.88</v>
      </c>
      <c r="D176" s="30">
        <v>2400</v>
      </c>
      <c r="E176" s="49">
        <v>2500</v>
      </c>
      <c r="F176" s="30">
        <v>2500</v>
      </c>
      <c r="G176" s="30">
        <v>2500</v>
      </c>
    </row>
    <row r="177" spans="1:7" ht="15.75" x14ac:dyDescent="0.25">
      <c r="A177" s="20" t="s">
        <v>233</v>
      </c>
      <c r="B177" s="30">
        <v>0</v>
      </c>
      <c r="C177" s="30">
        <v>150.06</v>
      </c>
      <c r="D177" s="30">
        <v>170</v>
      </c>
      <c r="E177" s="49">
        <v>180</v>
      </c>
      <c r="F177" s="30">
        <v>180</v>
      </c>
      <c r="G177" s="30">
        <v>180</v>
      </c>
    </row>
    <row r="178" spans="1:7" ht="15.75" x14ac:dyDescent="0.25">
      <c r="A178" s="20" t="s">
        <v>295</v>
      </c>
      <c r="B178" s="30">
        <v>1231.3599999999999</v>
      </c>
      <c r="C178" s="30">
        <v>1207.06</v>
      </c>
      <c r="D178" s="30">
        <v>1600</v>
      </c>
      <c r="E178" s="49">
        <v>2200</v>
      </c>
      <c r="F178" s="30">
        <v>2200</v>
      </c>
      <c r="G178" s="30">
        <v>2200</v>
      </c>
    </row>
    <row r="179" spans="1:7" ht="15.75" x14ac:dyDescent="0.25">
      <c r="A179" s="20" t="s">
        <v>234</v>
      </c>
      <c r="B179" s="30">
        <v>0</v>
      </c>
      <c r="C179" s="30">
        <v>24.96</v>
      </c>
      <c r="D179" s="30">
        <v>0</v>
      </c>
      <c r="E179" s="49">
        <v>250</v>
      </c>
      <c r="F179" s="30">
        <v>250</v>
      </c>
      <c r="G179" s="30">
        <v>250</v>
      </c>
    </row>
    <row r="180" spans="1:7" ht="15.75" x14ac:dyDescent="0.25">
      <c r="A180" s="9" t="s">
        <v>116</v>
      </c>
      <c r="B180" s="31">
        <f t="shared" ref="B180:G180" si="16">SUM(B164:B179)</f>
        <v>31514.750000000004</v>
      </c>
      <c r="C180" s="31">
        <f t="shared" si="16"/>
        <v>37371.69999999999</v>
      </c>
      <c r="D180" s="31">
        <f t="shared" si="16"/>
        <v>38738.6</v>
      </c>
      <c r="E180" s="31">
        <f t="shared" si="16"/>
        <v>42140</v>
      </c>
      <c r="F180" s="31">
        <f t="shared" si="16"/>
        <v>42280</v>
      </c>
      <c r="G180" s="31">
        <f t="shared" si="16"/>
        <v>42430</v>
      </c>
    </row>
    <row r="181" spans="1:7" ht="15.75" x14ac:dyDescent="0.25">
      <c r="A181" s="4" t="s">
        <v>117</v>
      </c>
      <c r="B181" s="30"/>
      <c r="C181" s="30"/>
      <c r="D181" s="30"/>
      <c r="E181" s="49"/>
      <c r="F181" s="30"/>
      <c r="G181" s="30"/>
    </row>
    <row r="182" spans="1:7" ht="15.75" x14ac:dyDescent="0.25">
      <c r="A182" s="5" t="s">
        <v>118</v>
      </c>
      <c r="B182" s="30">
        <v>8640.67</v>
      </c>
      <c r="C182" s="30">
        <v>9890.83</v>
      </c>
      <c r="D182" s="30">
        <v>11030</v>
      </c>
      <c r="E182" s="49">
        <v>12250</v>
      </c>
      <c r="F182" s="30">
        <v>12450</v>
      </c>
      <c r="G182" s="30">
        <v>12450</v>
      </c>
    </row>
    <row r="183" spans="1:7" ht="15.75" x14ac:dyDescent="0.25">
      <c r="A183" s="5" t="s">
        <v>238</v>
      </c>
      <c r="B183" s="30">
        <v>2839.46</v>
      </c>
      <c r="C183" s="30">
        <v>3192.51</v>
      </c>
      <c r="D183" s="30">
        <v>3950</v>
      </c>
      <c r="E183" s="49">
        <v>4320</v>
      </c>
      <c r="F183" s="30">
        <v>4420</v>
      </c>
      <c r="G183" s="30">
        <v>4420</v>
      </c>
    </row>
    <row r="184" spans="1:7" ht="15.75" x14ac:dyDescent="0.25">
      <c r="A184" s="5" t="s">
        <v>235</v>
      </c>
      <c r="B184" s="30">
        <v>0</v>
      </c>
      <c r="C184" s="30">
        <v>0</v>
      </c>
      <c r="D184" s="30">
        <v>20</v>
      </c>
      <c r="E184" s="49">
        <v>20</v>
      </c>
      <c r="F184" s="30">
        <v>20</v>
      </c>
      <c r="G184" s="30">
        <v>20</v>
      </c>
    </row>
    <row r="185" spans="1:7" ht="15.75" x14ac:dyDescent="0.25">
      <c r="A185" s="58" t="s">
        <v>230</v>
      </c>
      <c r="B185" s="30">
        <v>350.74</v>
      </c>
      <c r="C185" s="30">
        <v>575.69000000000005</v>
      </c>
      <c r="D185" s="30">
        <v>576</v>
      </c>
      <c r="E185" s="49">
        <v>600</v>
      </c>
      <c r="F185" s="30">
        <v>600</v>
      </c>
      <c r="G185" s="30">
        <v>600</v>
      </c>
    </row>
    <row r="186" spans="1:7" ht="15.75" x14ac:dyDescent="0.25">
      <c r="A186" s="5" t="s">
        <v>228</v>
      </c>
      <c r="B186" s="30">
        <v>47</v>
      </c>
      <c r="C186" s="30">
        <v>0</v>
      </c>
      <c r="D186" s="30">
        <v>130</v>
      </c>
      <c r="E186" s="49">
        <v>200</v>
      </c>
      <c r="F186" s="30">
        <v>200</v>
      </c>
      <c r="G186" s="30">
        <v>200</v>
      </c>
    </row>
    <row r="187" spans="1:7" ht="15.75" x14ac:dyDescent="0.25">
      <c r="A187" s="5" t="s">
        <v>236</v>
      </c>
      <c r="B187" s="30">
        <v>228.46</v>
      </c>
      <c r="C187" s="30">
        <v>230.67</v>
      </c>
      <c r="D187" s="30">
        <v>200</v>
      </c>
      <c r="E187" s="49">
        <v>420</v>
      </c>
      <c r="F187" s="30">
        <v>420</v>
      </c>
      <c r="G187" s="30">
        <v>420</v>
      </c>
    </row>
    <row r="188" spans="1:7" ht="15.75" x14ac:dyDescent="0.25">
      <c r="A188" s="5" t="s">
        <v>237</v>
      </c>
      <c r="B188" s="30">
        <v>0</v>
      </c>
      <c r="C188" s="30">
        <v>108.71</v>
      </c>
      <c r="D188" s="30">
        <v>0</v>
      </c>
      <c r="E188" s="49">
        <v>150</v>
      </c>
      <c r="F188" s="30">
        <v>150</v>
      </c>
      <c r="G188" s="30">
        <v>150</v>
      </c>
    </row>
    <row r="189" spans="1:7" ht="15.75" x14ac:dyDescent="0.25">
      <c r="A189" s="5" t="s">
        <v>344</v>
      </c>
      <c r="B189" s="30">
        <v>0</v>
      </c>
      <c r="C189" s="30">
        <v>0</v>
      </c>
      <c r="D189" s="30">
        <v>505.2</v>
      </c>
      <c r="E189" s="49">
        <v>900</v>
      </c>
      <c r="F189" s="30">
        <v>600</v>
      </c>
      <c r="G189" s="30">
        <v>600</v>
      </c>
    </row>
    <row r="190" spans="1:7" ht="15.75" x14ac:dyDescent="0.25">
      <c r="A190" s="5" t="s">
        <v>345</v>
      </c>
      <c r="B190" s="30">
        <v>0</v>
      </c>
      <c r="C190" s="30">
        <v>0</v>
      </c>
      <c r="D190" s="30">
        <v>100</v>
      </c>
      <c r="E190" s="49">
        <v>100</v>
      </c>
      <c r="F190" s="30">
        <v>100</v>
      </c>
      <c r="G190" s="30">
        <v>100</v>
      </c>
    </row>
    <row r="191" spans="1:7" ht="15.75" x14ac:dyDescent="0.25">
      <c r="A191" s="5" t="s">
        <v>186</v>
      </c>
      <c r="B191" s="30">
        <v>2391.23</v>
      </c>
      <c r="C191" s="30">
        <v>2291.21</v>
      </c>
      <c r="D191" s="30">
        <v>1500</v>
      </c>
      <c r="E191" s="49">
        <v>2500</v>
      </c>
      <c r="F191" s="30">
        <v>2500</v>
      </c>
      <c r="G191" s="30">
        <v>2500</v>
      </c>
    </row>
    <row r="192" spans="1:7" ht="15.75" x14ac:dyDescent="0.25">
      <c r="A192" s="9" t="s">
        <v>119</v>
      </c>
      <c r="B192" s="31">
        <f t="shared" ref="B192:G192" si="17">SUM(B182:B191)</f>
        <v>14497.56</v>
      </c>
      <c r="C192" s="31">
        <f t="shared" si="17"/>
        <v>16289.619999999999</v>
      </c>
      <c r="D192" s="31">
        <f t="shared" si="17"/>
        <v>18011.2</v>
      </c>
      <c r="E192" s="31">
        <f t="shared" si="17"/>
        <v>21460</v>
      </c>
      <c r="F192" s="31">
        <f t="shared" si="17"/>
        <v>21460</v>
      </c>
      <c r="G192" s="31">
        <f t="shared" si="17"/>
        <v>21460</v>
      </c>
    </row>
    <row r="193" spans="1:7" ht="16.5" x14ac:dyDescent="0.25">
      <c r="A193" s="14" t="s">
        <v>120</v>
      </c>
      <c r="B193" s="33">
        <f>SUM(B73+B81+B87+B95+B102+B107+B110+B121+B127+B131+B135+B143+B147+B152+B156+B161+B180+B192)</f>
        <v>305653.42999999993</v>
      </c>
      <c r="C193" s="33">
        <f>SUM(C73+C81+C87+C95+C102+C107+C110+C121+C127+C131+C135+C143+C147+C152+C156+C161+C180+C192)</f>
        <v>350370.3</v>
      </c>
      <c r="D193" s="33">
        <f>SUM(D73+D81+D87+D95+D102+D107+D110+D121+D127+D131+D135+D143+D147+D152+D156+D161+D180+D192)</f>
        <v>316706.56</v>
      </c>
      <c r="E193" s="33">
        <f>E73+E81+E87+E102+E95+E107+E110+E121+E127+E131+E135+E143+E147+E152+E156+E161+E180+E192</f>
        <v>372377</v>
      </c>
      <c r="F193" s="33">
        <f>F73+F81+F87+F95+F102+F107+F110+F121+F127+F131+F135+F143+F147+F152+F156+F161+F180+F192</f>
        <v>352041</v>
      </c>
      <c r="G193" s="33">
        <f>G73+G81+G87+G95+G102+G107+G110+G121+G127+G131+G135+G143+G147+G152+G156+G161+G180+G192</f>
        <v>352875</v>
      </c>
    </row>
    <row r="194" spans="1:7" ht="15" customHeight="1" x14ac:dyDescent="0.25">
      <c r="A194" s="4"/>
      <c r="B194" s="38"/>
      <c r="C194" s="38"/>
      <c r="D194" s="38"/>
      <c r="E194" s="56"/>
      <c r="F194" s="38"/>
      <c r="G194" s="38"/>
    </row>
    <row r="195" spans="1:7" ht="18.75" x14ac:dyDescent="0.25">
      <c r="A195" s="28" t="s">
        <v>121</v>
      </c>
      <c r="B195" s="30"/>
      <c r="C195" s="30"/>
      <c r="D195" s="30"/>
      <c r="E195" s="49"/>
      <c r="F195" s="30"/>
      <c r="G195" s="30"/>
    </row>
    <row r="196" spans="1:7" ht="15.75" x14ac:dyDescent="0.25">
      <c r="A196" s="4" t="s">
        <v>122</v>
      </c>
      <c r="B196" s="30"/>
      <c r="C196" s="30"/>
      <c r="D196" s="30"/>
      <c r="E196" s="49"/>
      <c r="F196" s="30"/>
      <c r="G196" s="30"/>
    </row>
    <row r="197" spans="1:7" ht="15.75" x14ac:dyDescent="0.25">
      <c r="A197" s="5" t="s">
        <v>123</v>
      </c>
      <c r="B197" s="30">
        <v>10000</v>
      </c>
      <c r="C197" s="30">
        <v>0</v>
      </c>
      <c r="D197" s="30">
        <v>0</v>
      </c>
      <c r="E197" s="49">
        <v>0</v>
      </c>
      <c r="F197" s="30">
        <v>0</v>
      </c>
      <c r="G197" s="30">
        <v>0</v>
      </c>
    </row>
    <row r="198" spans="1:7" ht="15.75" x14ac:dyDescent="0.25">
      <c r="A198" s="5" t="s">
        <v>124</v>
      </c>
      <c r="B198" s="30">
        <v>400</v>
      </c>
      <c r="C198" s="30">
        <v>0</v>
      </c>
      <c r="D198" s="30">
        <v>0</v>
      </c>
      <c r="E198" s="49">
        <v>500</v>
      </c>
      <c r="F198" s="30">
        <v>500</v>
      </c>
      <c r="G198" s="30">
        <v>500</v>
      </c>
    </row>
    <row r="199" spans="1:7" ht="31.5" x14ac:dyDescent="0.25">
      <c r="A199" s="77" t="s">
        <v>290</v>
      </c>
      <c r="B199" s="30">
        <v>4736.93</v>
      </c>
      <c r="C199" s="30">
        <v>0</v>
      </c>
      <c r="D199" s="30">
        <v>8600</v>
      </c>
      <c r="E199" s="49">
        <v>0</v>
      </c>
      <c r="F199" s="30">
        <v>0</v>
      </c>
      <c r="G199" s="30">
        <v>0</v>
      </c>
    </row>
    <row r="200" spans="1:7" ht="15.75" x14ac:dyDescent="0.25">
      <c r="A200" s="5" t="s">
        <v>224</v>
      </c>
      <c r="B200" s="30">
        <v>0</v>
      </c>
      <c r="C200" s="30">
        <v>2760</v>
      </c>
      <c r="D200" s="30">
        <v>0</v>
      </c>
      <c r="E200" s="49">
        <v>0</v>
      </c>
      <c r="F200" s="30">
        <v>0</v>
      </c>
      <c r="G200" s="30">
        <v>0</v>
      </c>
    </row>
    <row r="201" spans="1:7" ht="15.75" x14ac:dyDescent="0.25">
      <c r="A201" s="5" t="s">
        <v>126</v>
      </c>
      <c r="B201" s="30">
        <v>2660</v>
      </c>
      <c r="C201" s="30">
        <v>0</v>
      </c>
      <c r="D201" s="30">
        <v>0</v>
      </c>
      <c r="E201" s="49">
        <v>0</v>
      </c>
      <c r="F201" s="30">
        <v>0</v>
      </c>
      <c r="G201" s="30">
        <v>0</v>
      </c>
    </row>
    <row r="202" spans="1:7" ht="15.75" x14ac:dyDescent="0.25">
      <c r="A202" s="5" t="s">
        <v>340</v>
      </c>
      <c r="B202" s="30">
        <v>0</v>
      </c>
      <c r="C202" s="30">
        <v>0</v>
      </c>
      <c r="D202" s="30">
        <v>13828.48</v>
      </c>
      <c r="E202" s="49">
        <v>0</v>
      </c>
      <c r="F202" s="30">
        <v>0</v>
      </c>
      <c r="G202" s="30">
        <v>0</v>
      </c>
    </row>
    <row r="203" spans="1:7" ht="15.75" x14ac:dyDescent="0.25">
      <c r="A203" s="5" t="s">
        <v>239</v>
      </c>
      <c r="B203" s="30">
        <v>0</v>
      </c>
      <c r="C203" s="30">
        <v>0</v>
      </c>
      <c r="D203" s="30">
        <v>19995.64</v>
      </c>
      <c r="E203" s="49">
        <v>0</v>
      </c>
      <c r="F203" s="30">
        <v>0</v>
      </c>
      <c r="G203" s="30">
        <v>0</v>
      </c>
    </row>
    <row r="204" spans="1:7" ht="31.5" x14ac:dyDescent="0.25">
      <c r="A204" s="77" t="s">
        <v>365</v>
      </c>
      <c r="B204" s="30">
        <v>1436</v>
      </c>
      <c r="C204" s="30">
        <v>0</v>
      </c>
      <c r="D204" s="30">
        <v>0</v>
      </c>
      <c r="E204" s="49">
        <v>3500</v>
      </c>
      <c r="F204" s="30">
        <v>50461</v>
      </c>
      <c r="G204" s="30">
        <v>65258</v>
      </c>
    </row>
    <row r="205" spans="1:7" ht="15.75" x14ac:dyDescent="0.25">
      <c r="A205" s="5" t="s">
        <v>127</v>
      </c>
      <c r="B205" s="30">
        <v>2978</v>
      </c>
      <c r="C205" s="30">
        <v>0</v>
      </c>
      <c r="D205" s="30">
        <v>0</v>
      </c>
      <c r="E205" s="49">
        <v>0</v>
      </c>
      <c r="F205" s="30">
        <v>0</v>
      </c>
      <c r="G205" s="30">
        <v>0</v>
      </c>
    </row>
    <row r="206" spans="1:7" ht="15.75" x14ac:dyDescent="0.25">
      <c r="A206" s="5" t="s">
        <v>314</v>
      </c>
      <c r="B206" s="30">
        <v>3180</v>
      </c>
      <c r="C206" s="30">
        <v>0</v>
      </c>
      <c r="D206" s="30">
        <v>0</v>
      </c>
      <c r="E206" s="49">
        <v>0</v>
      </c>
      <c r="F206" s="30">
        <v>0</v>
      </c>
      <c r="G206" s="30">
        <v>0</v>
      </c>
    </row>
    <row r="207" spans="1:7" ht="15.75" x14ac:dyDescent="0.25">
      <c r="A207" s="5" t="s">
        <v>357</v>
      </c>
      <c r="B207" s="30">
        <v>0</v>
      </c>
      <c r="C207" s="30">
        <v>0</v>
      </c>
      <c r="D207" s="30">
        <v>0</v>
      </c>
      <c r="E207" s="49">
        <v>45000</v>
      </c>
      <c r="F207" s="30">
        <v>0</v>
      </c>
      <c r="G207" s="30">
        <v>0</v>
      </c>
    </row>
    <row r="208" spans="1:7" ht="15.75" x14ac:dyDescent="0.25">
      <c r="A208" s="5" t="s">
        <v>356</v>
      </c>
      <c r="B208" s="30">
        <v>184</v>
      </c>
      <c r="C208" s="30">
        <v>0</v>
      </c>
      <c r="D208" s="30">
        <v>19963.98</v>
      </c>
      <c r="E208" s="49">
        <v>0</v>
      </c>
      <c r="F208" s="30">
        <v>0</v>
      </c>
      <c r="G208" s="30">
        <v>0</v>
      </c>
    </row>
    <row r="209" spans="1:11" ht="15.75" x14ac:dyDescent="0.25">
      <c r="A209" s="77" t="s">
        <v>313</v>
      </c>
      <c r="B209" s="30">
        <v>0</v>
      </c>
      <c r="C209" s="30">
        <v>0</v>
      </c>
      <c r="D209" s="30">
        <v>85500</v>
      </c>
      <c r="E209" s="49">
        <v>0</v>
      </c>
      <c r="F209" s="30">
        <v>0</v>
      </c>
      <c r="G209" s="30">
        <v>0</v>
      </c>
    </row>
    <row r="210" spans="1:11" ht="15.75" x14ac:dyDescent="0.25">
      <c r="A210" s="77" t="s">
        <v>312</v>
      </c>
      <c r="B210" s="30">
        <v>0</v>
      </c>
      <c r="C210" s="30">
        <v>0</v>
      </c>
      <c r="D210" s="30">
        <v>0</v>
      </c>
      <c r="E210" s="49">
        <v>21850</v>
      </c>
      <c r="F210" s="30">
        <v>0</v>
      </c>
      <c r="G210" s="30">
        <v>0</v>
      </c>
    </row>
    <row r="211" spans="1:11" ht="15.75" x14ac:dyDescent="0.25">
      <c r="A211" s="78" t="s">
        <v>289</v>
      </c>
      <c r="B211" s="30">
        <v>0</v>
      </c>
      <c r="C211" s="30">
        <v>0</v>
      </c>
      <c r="D211" s="30">
        <v>0</v>
      </c>
      <c r="E211" s="49">
        <v>2986</v>
      </c>
      <c r="F211" s="30">
        <v>0</v>
      </c>
      <c r="G211" s="30">
        <v>0</v>
      </c>
    </row>
    <row r="212" spans="1:11" ht="15.75" x14ac:dyDescent="0.25">
      <c r="A212" s="5" t="s">
        <v>339</v>
      </c>
      <c r="B212" s="30">
        <v>638.1</v>
      </c>
      <c r="C212" s="30">
        <v>0</v>
      </c>
      <c r="D212" s="30">
        <v>0</v>
      </c>
      <c r="E212" s="49">
        <v>0</v>
      </c>
      <c r="F212" s="30">
        <v>0</v>
      </c>
      <c r="G212" s="30">
        <v>0</v>
      </c>
    </row>
    <row r="213" spans="1:11" ht="15.75" x14ac:dyDescent="0.25">
      <c r="A213" s="5" t="s">
        <v>341</v>
      </c>
      <c r="B213" s="30">
        <v>0</v>
      </c>
      <c r="C213" s="30">
        <v>0</v>
      </c>
      <c r="D213" s="30">
        <v>665.64</v>
      </c>
      <c r="E213" s="49">
        <v>1000</v>
      </c>
      <c r="F213" s="30">
        <v>1000</v>
      </c>
      <c r="G213" s="30">
        <v>1000</v>
      </c>
    </row>
    <row r="214" spans="1:11" ht="15.75" x14ac:dyDescent="0.25">
      <c r="A214" s="9" t="s">
        <v>146</v>
      </c>
      <c r="B214" s="31">
        <f t="shared" ref="B214:G214" si="18">SUM(B197:B213)</f>
        <v>26213.03</v>
      </c>
      <c r="C214" s="31">
        <f t="shared" si="18"/>
        <v>2760</v>
      </c>
      <c r="D214" s="31">
        <f t="shared" si="18"/>
        <v>148553.74</v>
      </c>
      <c r="E214" s="31">
        <f t="shared" si="18"/>
        <v>74836</v>
      </c>
      <c r="F214" s="31">
        <f t="shared" si="18"/>
        <v>51961</v>
      </c>
      <c r="G214" s="31">
        <f t="shared" si="18"/>
        <v>66758</v>
      </c>
    </row>
    <row r="215" spans="1:11" ht="15.75" x14ac:dyDescent="0.25">
      <c r="A215" s="73" t="s">
        <v>308</v>
      </c>
      <c r="B215" s="64"/>
      <c r="C215" s="64"/>
      <c r="D215" s="64"/>
      <c r="E215" s="64"/>
      <c r="F215" s="64"/>
      <c r="G215" s="64"/>
    </row>
    <row r="216" spans="1:11" ht="15.75" x14ac:dyDescent="0.25">
      <c r="A216" s="65" t="s">
        <v>309</v>
      </c>
      <c r="B216" s="66">
        <v>0</v>
      </c>
      <c r="C216" s="66">
        <v>336010</v>
      </c>
      <c r="D216" s="66">
        <v>0</v>
      </c>
      <c r="E216" s="66">
        <v>0</v>
      </c>
      <c r="F216" s="66">
        <v>0</v>
      </c>
      <c r="G216" s="66">
        <v>0</v>
      </c>
    </row>
    <row r="217" spans="1:11" ht="15.75" x14ac:dyDescent="0.25">
      <c r="A217" s="65" t="s">
        <v>315</v>
      </c>
      <c r="B217" s="66">
        <v>0</v>
      </c>
      <c r="C217" s="66">
        <v>10800</v>
      </c>
      <c r="D217" s="66">
        <v>0</v>
      </c>
      <c r="E217" s="66">
        <v>0</v>
      </c>
      <c r="F217" s="66">
        <v>0</v>
      </c>
      <c r="G217" s="66">
        <v>0</v>
      </c>
    </row>
    <row r="218" spans="1:11" ht="15.75" x14ac:dyDescent="0.25">
      <c r="A218" s="9" t="s">
        <v>152</v>
      </c>
      <c r="B218" s="31">
        <f t="shared" ref="B218:G218" si="19">SUM(B216:B217)</f>
        <v>0</v>
      </c>
      <c r="C218" s="31">
        <f t="shared" si="19"/>
        <v>346810</v>
      </c>
      <c r="D218" s="31">
        <f t="shared" si="19"/>
        <v>0</v>
      </c>
      <c r="E218" s="31">
        <f t="shared" si="19"/>
        <v>0</v>
      </c>
      <c r="F218" s="31">
        <f t="shared" si="19"/>
        <v>0</v>
      </c>
      <c r="G218" s="31">
        <f t="shared" si="19"/>
        <v>0</v>
      </c>
    </row>
    <row r="219" spans="1:11" ht="15.75" x14ac:dyDescent="0.25">
      <c r="A219" s="7" t="s">
        <v>187</v>
      </c>
      <c r="B219" s="30"/>
      <c r="C219" s="30"/>
      <c r="D219" s="30"/>
      <c r="E219" s="49"/>
      <c r="F219" s="30"/>
      <c r="G219" s="30"/>
    </row>
    <row r="220" spans="1:11" ht="15.75" x14ac:dyDescent="0.25">
      <c r="A220" s="5" t="s">
        <v>188</v>
      </c>
      <c r="B220" s="30">
        <v>26720.880000000001</v>
      </c>
      <c r="C220" s="30">
        <v>0</v>
      </c>
      <c r="D220" s="30">
        <v>0</v>
      </c>
      <c r="E220" s="49">
        <v>0</v>
      </c>
      <c r="F220" s="30">
        <v>0</v>
      </c>
      <c r="G220" s="30">
        <v>0</v>
      </c>
    </row>
    <row r="221" spans="1:11" ht="15.75" x14ac:dyDescent="0.25">
      <c r="A221" s="5" t="s">
        <v>189</v>
      </c>
      <c r="B221" s="30">
        <v>5575.96</v>
      </c>
      <c r="C221" s="30">
        <v>0</v>
      </c>
      <c r="D221" s="30">
        <v>0</v>
      </c>
      <c r="E221" s="49">
        <v>0</v>
      </c>
      <c r="F221" s="30"/>
      <c r="G221" s="30"/>
    </row>
    <row r="222" spans="1:11" ht="15.75" x14ac:dyDescent="0.25">
      <c r="A222" s="9" t="s">
        <v>218</v>
      </c>
      <c r="B222" s="31">
        <f t="shared" ref="B222:G222" si="20">SUM(B220:B221)</f>
        <v>32296.84</v>
      </c>
      <c r="C222" s="31">
        <f t="shared" si="20"/>
        <v>0</v>
      </c>
      <c r="D222" s="31">
        <f t="shared" si="20"/>
        <v>0</v>
      </c>
      <c r="E222" s="31">
        <f t="shared" si="20"/>
        <v>0</v>
      </c>
      <c r="F222" s="31">
        <f t="shared" si="20"/>
        <v>0</v>
      </c>
      <c r="G222" s="31">
        <f t="shared" si="20"/>
        <v>0</v>
      </c>
      <c r="K222" s="39"/>
    </row>
    <row r="223" spans="1:11" ht="15.75" x14ac:dyDescent="0.25">
      <c r="A223" s="7" t="s">
        <v>359</v>
      </c>
      <c r="B223" s="30"/>
      <c r="C223" s="30"/>
      <c r="D223" s="30"/>
      <c r="E223" s="49"/>
      <c r="F223" s="30"/>
      <c r="G223" s="30"/>
      <c r="K223" s="39"/>
    </row>
    <row r="224" spans="1:11" ht="15.75" x14ac:dyDescent="0.25">
      <c r="A224" s="5" t="s">
        <v>361</v>
      </c>
      <c r="B224" s="30">
        <v>0</v>
      </c>
      <c r="C224" s="30">
        <v>0</v>
      </c>
      <c r="D224" s="30">
        <v>0</v>
      </c>
      <c r="E224" s="49">
        <v>5000</v>
      </c>
      <c r="F224" s="30">
        <v>0</v>
      </c>
      <c r="G224" s="30">
        <v>0</v>
      </c>
      <c r="K224" s="39"/>
    </row>
    <row r="225" spans="1:11" ht="15.75" x14ac:dyDescent="0.25">
      <c r="A225" s="9" t="s">
        <v>360</v>
      </c>
      <c r="B225" s="31">
        <f t="shared" ref="B225:G225" si="21">SUM(B224:B224)</f>
        <v>0</v>
      </c>
      <c r="C225" s="31">
        <f t="shared" si="21"/>
        <v>0</v>
      </c>
      <c r="D225" s="31">
        <f t="shared" si="21"/>
        <v>0</v>
      </c>
      <c r="E225" s="31">
        <f t="shared" si="21"/>
        <v>5000</v>
      </c>
      <c r="F225" s="31">
        <f t="shared" si="21"/>
        <v>0</v>
      </c>
      <c r="G225" s="31">
        <f t="shared" si="21"/>
        <v>0</v>
      </c>
      <c r="K225" s="39"/>
    </row>
    <row r="226" spans="1:11" s="70" customFormat="1" ht="15.75" x14ac:dyDescent="0.25">
      <c r="A226" s="4" t="s">
        <v>222</v>
      </c>
      <c r="B226" s="46"/>
      <c r="C226" s="46"/>
      <c r="D226" s="46"/>
      <c r="E226" s="69"/>
      <c r="F226" s="46"/>
      <c r="G226" s="46"/>
    </row>
    <row r="227" spans="1:11" s="71" customFormat="1" ht="15.75" x14ac:dyDescent="0.25">
      <c r="A227" s="58" t="s">
        <v>364</v>
      </c>
      <c r="B227" s="30">
        <v>0</v>
      </c>
      <c r="C227" s="30">
        <v>3236.89</v>
      </c>
      <c r="D227" s="30">
        <v>0</v>
      </c>
      <c r="E227" s="49">
        <v>2500</v>
      </c>
      <c r="F227" s="30">
        <v>0</v>
      </c>
      <c r="G227" s="30">
        <v>0</v>
      </c>
    </row>
    <row r="228" spans="1:11" ht="31.5" x14ac:dyDescent="0.25">
      <c r="A228" s="77" t="s">
        <v>288</v>
      </c>
      <c r="B228" s="30">
        <v>0</v>
      </c>
      <c r="C228" s="30">
        <v>0</v>
      </c>
      <c r="D228" s="30">
        <v>4384.1899999999996</v>
      </c>
      <c r="E228" s="49">
        <v>0</v>
      </c>
      <c r="F228" s="30">
        <v>0</v>
      </c>
      <c r="G228" s="30">
        <v>0</v>
      </c>
    </row>
    <row r="229" spans="1:11" ht="15.75" x14ac:dyDescent="0.25">
      <c r="A229" s="9" t="s">
        <v>223</v>
      </c>
      <c r="B229" s="31">
        <f t="shared" ref="B229:G229" si="22">SUM(B227:B228)</f>
        <v>0</v>
      </c>
      <c r="C229" s="31">
        <f t="shared" si="22"/>
        <v>3236.89</v>
      </c>
      <c r="D229" s="31">
        <f t="shared" si="22"/>
        <v>4384.1899999999996</v>
      </c>
      <c r="E229" s="31">
        <f t="shared" si="22"/>
        <v>2500</v>
      </c>
      <c r="F229" s="31">
        <f t="shared" si="22"/>
        <v>0</v>
      </c>
      <c r="G229" s="31">
        <f t="shared" si="22"/>
        <v>0</v>
      </c>
    </row>
    <row r="230" spans="1:11" ht="15.75" x14ac:dyDescent="0.25">
      <c r="A230" s="10" t="s">
        <v>172</v>
      </c>
      <c r="B230" s="44"/>
      <c r="C230" s="44"/>
      <c r="D230" s="44"/>
      <c r="E230" s="50"/>
      <c r="F230" s="44"/>
      <c r="G230" s="44"/>
    </row>
    <row r="231" spans="1:11" ht="15.75" x14ac:dyDescent="0.25">
      <c r="A231" s="25" t="s">
        <v>177</v>
      </c>
      <c r="B231" s="45">
        <v>0</v>
      </c>
      <c r="C231" s="45">
        <v>224010</v>
      </c>
      <c r="D231" s="45">
        <v>0</v>
      </c>
      <c r="E231" s="49">
        <v>0</v>
      </c>
      <c r="F231" s="45">
        <v>0</v>
      </c>
      <c r="G231" s="45">
        <v>0</v>
      </c>
    </row>
    <row r="232" spans="1:11" ht="15.75" x14ac:dyDescent="0.25">
      <c r="A232" s="27" t="s">
        <v>178</v>
      </c>
      <c r="B232" s="45">
        <v>0</v>
      </c>
      <c r="C232" s="45">
        <v>16020</v>
      </c>
      <c r="D232" s="45">
        <v>0</v>
      </c>
      <c r="E232" s="49">
        <v>0</v>
      </c>
      <c r="F232" s="45">
        <v>0</v>
      </c>
      <c r="G232" s="45">
        <v>0</v>
      </c>
    </row>
    <row r="233" spans="1:11" ht="15.75" x14ac:dyDescent="0.25">
      <c r="A233" s="25" t="s">
        <v>173</v>
      </c>
      <c r="B233" s="45">
        <v>0</v>
      </c>
      <c r="C233" s="45">
        <v>467.4</v>
      </c>
      <c r="D233" s="45">
        <v>0</v>
      </c>
      <c r="E233" s="49">
        <v>0</v>
      </c>
      <c r="F233" s="45">
        <v>0</v>
      </c>
      <c r="G233" s="45">
        <v>0</v>
      </c>
    </row>
    <row r="234" spans="1:11" ht="15.75" x14ac:dyDescent="0.25">
      <c r="A234" s="25" t="s">
        <v>174</v>
      </c>
      <c r="B234" s="45">
        <v>0</v>
      </c>
      <c r="C234" s="45">
        <v>5</v>
      </c>
      <c r="D234" s="45">
        <v>0</v>
      </c>
      <c r="E234" s="49">
        <v>0</v>
      </c>
      <c r="F234" s="45">
        <v>0</v>
      </c>
      <c r="G234" s="45">
        <v>0</v>
      </c>
    </row>
    <row r="235" spans="1:11" ht="15.75" x14ac:dyDescent="0.25">
      <c r="A235" s="25" t="s">
        <v>225</v>
      </c>
      <c r="B235" s="45">
        <v>0</v>
      </c>
      <c r="C235" s="45">
        <v>2500</v>
      </c>
      <c r="D235" s="45">
        <v>0</v>
      </c>
      <c r="E235" s="49">
        <v>0</v>
      </c>
      <c r="F235" s="45">
        <v>0</v>
      </c>
      <c r="G235" s="45">
        <v>0</v>
      </c>
    </row>
    <row r="236" spans="1:11" ht="15.75" x14ac:dyDescent="0.25">
      <c r="A236" s="25" t="s">
        <v>175</v>
      </c>
      <c r="B236" s="45">
        <v>0</v>
      </c>
      <c r="C236" s="45">
        <v>5777</v>
      </c>
      <c r="D236" s="45">
        <v>0</v>
      </c>
      <c r="E236" s="49">
        <v>0</v>
      </c>
      <c r="F236" s="45">
        <v>0</v>
      </c>
      <c r="G236" s="45">
        <v>0</v>
      </c>
    </row>
    <row r="237" spans="1:11" ht="15.75" x14ac:dyDescent="0.25">
      <c r="A237" s="26" t="s">
        <v>176</v>
      </c>
      <c r="B237" s="31">
        <f t="shared" ref="B237:G237" si="23">SUM(B231:B236)</f>
        <v>0</v>
      </c>
      <c r="C237" s="31">
        <f t="shared" si="23"/>
        <v>248779.4</v>
      </c>
      <c r="D237" s="31">
        <f t="shared" si="23"/>
        <v>0</v>
      </c>
      <c r="E237" s="31">
        <f t="shared" si="23"/>
        <v>0</v>
      </c>
      <c r="F237" s="31">
        <f t="shared" si="23"/>
        <v>0</v>
      </c>
      <c r="G237" s="31">
        <f t="shared" si="23"/>
        <v>0</v>
      </c>
    </row>
    <row r="238" spans="1:11" ht="15.75" x14ac:dyDescent="0.25">
      <c r="A238" s="3" t="s">
        <v>148</v>
      </c>
      <c r="B238" s="30"/>
      <c r="C238" s="30"/>
      <c r="D238" s="30"/>
      <c r="E238" s="49"/>
      <c r="F238" s="30"/>
      <c r="G238" s="30"/>
    </row>
    <row r="239" spans="1:11" ht="31.5" x14ac:dyDescent="0.25">
      <c r="A239" s="76" t="s">
        <v>287</v>
      </c>
      <c r="B239" s="30">
        <v>1023.6</v>
      </c>
      <c r="C239" s="30">
        <v>0</v>
      </c>
      <c r="D239" s="30">
        <v>0</v>
      </c>
      <c r="E239" s="49">
        <v>0</v>
      </c>
      <c r="F239" s="30">
        <v>0</v>
      </c>
      <c r="G239" s="30">
        <v>0</v>
      </c>
    </row>
    <row r="240" spans="1:11" ht="15.75" x14ac:dyDescent="0.25">
      <c r="A240" s="5" t="s">
        <v>125</v>
      </c>
      <c r="B240" s="30">
        <v>0</v>
      </c>
      <c r="C240" s="30">
        <v>0</v>
      </c>
      <c r="D240" s="30">
        <v>0</v>
      </c>
      <c r="E240" s="49">
        <v>0</v>
      </c>
      <c r="F240" s="30">
        <v>0</v>
      </c>
      <c r="G240" s="30">
        <v>0</v>
      </c>
    </row>
    <row r="241" spans="1:7" ht="15.75" x14ac:dyDescent="0.25">
      <c r="A241" s="5" t="s">
        <v>128</v>
      </c>
      <c r="B241" s="30">
        <v>0</v>
      </c>
      <c r="C241" s="30">
        <v>0</v>
      </c>
      <c r="D241" s="30">
        <v>0</v>
      </c>
      <c r="E241" s="49">
        <v>0</v>
      </c>
      <c r="F241" s="30">
        <v>0</v>
      </c>
      <c r="G241" s="30">
        <v>0</v>
      </c>
    </row>
    <row r="242" spans="1:7" ht="15.75" x14ac:dyDescent="0.25">
      <c r="A242" s="9" t="s">
        <v>147</v>
      </c>
      <c r="B242" s="31">
        <f t="shared" ref="B242:G242" si="24">SUM(B239:B241)</f>
        <v>1023.6</v>
      </c>
      <c r="C242" s="31">
        <f t="shared" si="24"/>
        <v>0</v>
      </c>
      <c r="D242" s="31">
        <f t="shared" si="24"/>
        <v>0</v>
      </c>
      <c r="E242" s="31">
        <f t="shared" si="24"/>
        <v>0</v>
      </c>
      <c r="F242" s="31">
        <f t="shared" si="24"/>
        <v>0</v>
      </c>
      <c r="G242" s="31">
        <f t="shared" si="24"/>
        <v>0</v>
      </c>
    </row>
    <row r="243" spans="1:7" ht="15.75" x14ac:dyDescent="0.25">
      <c r="A243" s="5" t="s">
        <v>129</v>
      </c>
      <c r="B243" s="30"/>
      <c r="C243" s="30"/>
      <c r="D243" s="30"/>
      <c r="E243" s="49"/>
      <c r="F243" s="30"/>
      <c r="G243" s="30"/>
    </row>
    <row r="244" spans="1:7" ht="17.25" customHeight="1" x14ac:dyDescent="0.25">
      <c r="A244" s="5" t="s">
        <v>310</v>
      </c>
      <c r="B244" s="30">
        <v>0</v>
      </c>
      <c r="C244" s="30">
        <v>0</v>
      </c>
      <c r="D244" s="30">
        <v>3500</v>
      </c>
      <c r="E244" s="49">
        <v>0</v>
      </c>
      <c r="F244" s="30">
        <v>0</v>
      </c>
      <c r="G244" s="30">
        <v>0</v>
      </c>
    </row>
    <row r="245" spans="1:7" ht="16.5" customHeight="1" x14ac:dyDescent="0.25">
      <c r="A245" s="76" t="s">
        <v>311</v>
      </c>
      <c r="B245" s="30">
        <v>0</v>
      </c>
      <c r="C245" s="30">
        <v>0</v>
      </c>
      <c r="D245" s="30">
        <v>1480</v>
      </c>
      <c r="E245" s="49">
        <v>0</v>
      </c>
      <c r="F245" s="30">
        <v>0</v>
      </c>
      <c r="G245" s="30">
        <v>0</v>
      </c>
    </row>
    <row r="246" spans="1:7" ht="15.75" x14ac:dyDescent="0.25">
      <c r="A246" s="5" t="s">
        <v>125</v>
      </c>
      <c r="B246" s="30">
        <v>750</v>
      </c>
      <c r="C246" s="30">
        <v>0</v>
      </c>
      <c r="D246" s="30">
        <v>0</v>
      </c>
      <c r="E246" s="49">
        <v>0</v>
      </c>
      <c r="F246" s="30">
        <v>0</v>
      </c>
      <c r="G246" s="30">
        <v>0</v>
      </c>
    </row>
    <row r="247" spans="1:7" ht="15.75" x14ac:dyDescent="0.25">
      <c r="A247" s="5" t="s">
        <v>130</v>
      </c>
      <c r="B247" s="30">
        <v>0</v>
      </c>
      <c r="C247" s="30">
        <v>0</v>
      </c>
      <c r="D247" s="30">
        <v>0</v>
      </c>
      <c r="E247" s="49">
        <v>0</v>
      </c>
      <c r="F247" s="30">
        <v>0</v>
      </c>
      <c r="G247" s="30">
        <v>0</v>
      </c>
    </row>
    <row r="248" spans="1:7" ht="15.75" x14ac:dyDescent="0.25">
      <c r="A248" s="9" t="s">
        <v>150</v>
      </c>
      <c r="B248" s="31">
        <f t="shared" ref="B248:G248" si="25">SUM(B244:B247)</f>
        <v>750</v>
      </c>
      <c r="C248" s="31">
        <f t="shared" si="25"/>
        <v>0</v>
      </c>
      <c r="D248" s="31">
        <f t="shared" si="25"/>
        <v>4980</v>
      </c>
      <c r="E248" s="31">
        <f t="shared" si="25"/>
        <v>0</v>
      </c>
      <c r="F248" s="31">
        <f t="shared" si="25"/>
        <v>0</v>
      </c>
      <c r="G248" s="31">
        <f t="shared" si="25"/>
        <v>0</v>
      </c>
    </row>
    <row r="249" spans="1:7" ht="15.75" x14ac:dyDescent="0.25">
      <c r="A249" s="4" t="s">
        <v>131</v>
      </c>
      <c r="B249" s="30"/>
      <c r="C249" s="30"/>
      <c r="D249" s="48"/>
      <c r="E249" s="53"/>
      <c r="F249" s="48"/>
      <c r="G249" s="48"/>
    </row>
    <row r="250" spans="1:7" ht="15.75" x14ac:dyDescent="0.25">
      <c r="A250" s="58" t="s">
        <v>338</v>
      </c>
      <c r="B250" s="30">
        <v>0</v>
      </c>
      <c r="C250" s="30">
        <v>0</v>
      </c>
      <c r="D250" s="48">
        <v>316</v>
      </c>
      <c r="E250" s="53">
        <v>0</v>
      </c>
      <c r="F250" s="48">
        <v>0</v>
      </c>
      <c r="G250" s="48">
        <v>0</v>
      </c>
    </row>
    <row r="251" spans="1:7" ht="15.75" x14ac:dyDescent="0.25">
      <c r="A251" s="5" t="s">
        <v>132</v>
      </c>
      <c r="B251" s="30">
        <v>0</v>
      </c>
      <c r="C251" s="30">
        <v>180</v>
      </c>
      <c r="D251" s="30">
        <v>44</v>
      </c>
      <c r="E251" s="49">
        <v>0</v>
      </c>
      <c r="F251" s="30">
        <v>0</v>
      </c>
      <c r="G251" s="30">
        <v>0</v>
      </c>
    </row>
    <row r="252" spans="1:7" ht="15.75" x14ac:dyDescent="0.25">
      <c r="A252" s="9" t="s">
        <v>151</v>
      </c>
      <c r="B252" s="31">
        <f t="shared" ref="B252:G252" si="26">SUM(B250:B251)</f>
        <v>0</v>
      </c>
      <c r="C252" s="31">
        <f t="shared" si="26"/>
        <v>180</v>
      </c>
      <c r="D252" s="31">
        <f t="shared" si="26"/>
        <v>360</v>
      </c>
      <c r="E252" s="31">
        <f t="shared" si="26"/>
        <v>0</v>
      </c>
      <c r="F252" s="31">
        <f t="shared" si="26"/>
        <v>0</v>
      </c>
      <c r="G252" s="31">
        <f t="shared" si="26"/>
        <v>0</v>
      </c>
    </row>
    <row r="253" spans="1:7" ht="16.5" x14ac:dyDescent="0.25">
      <c r="A253" s="14" t="s">
        <v>133</v>
      </c>
      <c r="B253" s="33">
        <f t="shared" ref="B253:G253" si="27">SUM(B214+B218+B222+B225+B229+B237+B242+B248+B252)</f>
        <v>60283.469999999994</v>
      </c>
      <c r="C253" s="33">
        <f t="shared" si="27"/>
        <v>601766.29</v>
      </c>
      <c r="D253" s="33">
        <f t="shared" si="27"/>
        <v>158277.93</v>
      </c>
      <c r="E253" s="33">
        <f t="shared" si="27"/>
        <v>82336</v>
      </c>
      <c r="F253" s="33">
        <f t="shared" si="27"/>
        <v>51961</v>
      </c>
      <c r="G253" s="33">
        <f t="shared" si="27"/>
        <v>66758</v>
      </c>
    </row>
    <row r="254" spans="1:7" ht="15.75" x14ac:dyDescent="0.25">
      <c r="A254" s="3"/>
      <c r="B254" s="38"/>
      <c r="C254" s="38"/>
      <c r="D254" s="38"/>
      <c r="E254" s="49"/>
      <c r="F254" s="30"/>
      <c r="G254" s="30"/>
    </row>
    <row r="255" spans="1:7" ht="18.75" x14ac:dyDescent="0.25">
      <c r="A255" s="28" t="s">
        <v>22</v>
      </c>
      <c r="B255" s="30"/>
      <c r="C255" s="30"/>
      <c r="D255" s="30"/>
      <c r="E255" s="49"/>
      <c r="F255" s="30"/>
      <c r="G255" s="30"/>
    </row>
    <row r="256" spans="1:7" ht="15.75" x14ac:dyDescent="0.25">
      <c r="A256" s="4" t="s">
        <v>134</v>
      </c>
      <c r="B256" s="30"/>
      <c r="C256" s="30"/>
      <c r="D256" s="30"/>
      <c r="E256" s="49"/>
      <c r="F256" s="30"/>
      <c r="G256" s="30"/>
    </row>
    <row r="257" spans="1:7" ht="15.75" x14ac:dyDescent="0.25">
      <c r="A257" s="5" t="s">
        <v>227</v>
      </c>
      <c r="B257" s="30">
        <v>0</v>
      </c>
      <c r="C257" s="30">
        <v>0</v>
      </c>
      <c r="D257" s="30">
        <v>0</v>
      </c>
      <c r="E257" s="49">
        <v>21850</v>
      </c>
      <c r="F257" s="30">
        <v>0</v>
      </c>
      <c r="G257" s="30">
        <v>0</v>
      </c>
    </row>
    <row r="258" spans="1:7" ht="15.75" x14ac:dyDescent="0.25">
      <c r="A258" s="5" t="s">
        <v>226</v>
      </c>
      <c r="B258" s="30">
        <v>0</v>
      </c>
      <c r="C258" s="30">
        <v>0</v>
      </c>
      <c r="D258" s="30">
        <v>0</v>
      </c>
      <c r="E258" s="49">
        <v>85500</v>
      </c>
      <c r="F258" s="30">
        <v>0</v>
      </c>
      <c r="G258" s="30">
        <v>0</v>
      </c>
    </row>
    <row r="259" spans="1:7" ht="15.75" x14ac:dyDescent="0.25">
      <c r="A259" s="5" t="s">
        <v>202</v>
      </c>
      <c r="B259" s="30">
        <v>9156</v>
      </c>
      <c r="C259" s="30">
        <v>9156</v>
      </c>
      <c r="D259" s="30">
        <v>9156</v>
      </c>
      <c r="E259" s="49">
        <v>9156</v>
      </c>
      <c r="F259" s="30">
        <v>9156</v>
      </c>
      <c r="G259" s="30">
        <v>9156</v>
      </c>
    </row>
    <row r="260" spans="1:7" ht="15.75" x14ac:dyDescent="0.25">
      <c r="A260" s="5" t="s">
        <v>203</v>
      </c>
      <c r="B260" s="30">
        <v>0</v>
      </c>
      <c r="C260" s="30">
        <v>513.62</v>
      </c>
      <c r="D260" s="30">
        <v>6825.48</v>
      </c>
      <c r="E260" s="49">
        <v>6896</v>
      </c>
      <c r="F260" s="30">
        <v>6966</v>
      </c>
      <c r="G260" s="30">
        <v>7037</v>
      </c>
    </row>
    <row r="261" spans="1:7" ht="15.75" x14ac:dyDescent="0.25">
      <c r="A261" s="5" t="s">
        <v>201</v>
      </c>
      <c r="B261" s="30">
        <v>0</v>
      </c>
      <c r="C261" s="30">
        <v>38.869999999999997</v>
      </c>
      <c r="D261" s="30">
        <v>489.19</v>
      </c>
      <c r="E261" s="49">
        <v>495</v>
      </c>
      <c r="F261" s="30">
        <v>500</v>
      </c>
      <c r="G261" s="30">
        <v>505</v>
      </c>
    </row>
    <row r="262" spans="1:7" ht="15.75" x14ac:dyDescent="0.25">
      <c r="A262" s="5" t="s">
        <v>204</v>
      </c>
      <c r="B262" s="30">
        <v>7494.96</v>
      </c>
      <c r="C262" s="30">
        <v>7494.96</v>
      </c>
      <c r="D262" s="30">
        <v>7494.96</v>
      </c>
      <c r="E262" s="49">
        <v>2499</v>
      </c>
      <c r="F262" s="30">
        <v>0</v>
      </c>
      <c r="G262" s="30">
        <v>0</v>
      </c>
    </row>
    <row r="263" spans="1:7" ht="15.75" x14ac:dyDescent="0.25">
      <c r="A263" s="5" t="s">
        <v>205</v>
      </c>
      <c r="B263" s="30">
        <v>214.1</v>
      </c>
      <c r="C263" s="30">
        <v>318</v>
      </c>
      <c r="D263" s="30">
        <v>106</v>
      </c>
      <c r="E263" s="49">
        <v>0</v>
      </c>
      <c r="F263" s="30">
        <v>0</v>
      </c>
      <c r="G263" s="30">
        <v>0</v>
      </c>
    </row>
    <row r="264" spans="1:7" ht="15.75" x14ac:dyDescent="0.25">
      <c r="A264" s="5" t="s">
        <v>232</v>
      </c>
      <c r="B264" s="30">
        <v>4935.12</v>
      </c>
      <c r="C264" s="30">
        <v>4935.12</v>
      </c>
      <c r="D264" s="30">
        <v>4935.12</v>
      </c>
      <c r="E264" s="49">
        <v>2468</v>
      </c>
      <c r="F264" s="30">
        <v>0</v>
      </c>
      <c r="G264" s="30">
        <v>0</v>
      </c>
    </row>
    <row r="265" spans="1:7" ht="15.75" x14ac:dyDescent="0.25">
      <c r="A265" s="9" t="s">
        <v>152</v>
      </c>
      <c r="B265" s="31">
        <f t="shared" ref="B265:G265" si="28">SUM(B257:B264)</f>
        <v>21800.179999999997</v>
      </c>
      <c r="C265" s="31">
        <f t="shared" si="28"/>
        <v>22456.57</v>
      </c>
      <c r="D265" s="31">
        <f t="shared" si="28"/>
        <v>29006.749999999996</v>
      </c>
      <c r="E265" s="31">
        <f t="shared" si="28"/>
        <v>128864</v>
      </c>
      <c r="F265" s="31">
        <f t="shared" si="28"/>
        <v>16622</v>
      </c>
      <c r="G265" s="31">
        <f t="shared" si="28"/>
        <v>16698</v>
      </c>
    </row>
    <row r="266" spans="1:7" ht="16.5" x14ac:dyDescent="0.25">
      <c r="A266" s="14" t="s">
        <v>23</v>
      </c>
      <c r="B266" s="33">
        <f t="shared" ref="B266:G266" si="29">SUM(B265)</f>
        <v>21800.179999999997</v>
      </c>
      <c r="C266" s="33">
        <f t="shared" si="29"/>
        <v>22456.57</v>
      </c>
      <c r="D266" s="33">
        <f t="shared" si="29"/>
        <v>29006.749999999996</v>
      </c>
      <c r="E266" s="33">
        <f t="shared" si="29"/>
        <v>128864</v>
      </c>
      <c r="F266" s="33">
        <f t="shared" si="29"/>
        <v>16622</v>
      </c>
      <c r="G266" s="33">
        <f t="shared" si="29"/>
        <v>16698</v>
      </c>
    </row>
    <row r="267" spans="1:7" ht="15.75" x14ac:dyDescent="0.25">
      <c r="A267" s="3"/>
      <c r="B267" s="38"/>
      <c r="C267" s="38"/>
      <c r="D267" s="38"/>
      <c r="E267" s="49"/>
      <c r="F267" s="30"/>
      <c r="G267" s="30"/>
    </row>
    <row r="268" spans="1:7" ht="18.75" x14ac:dyDescent="0.25">
      <c r="A268" s="15" t="s">
        <v>120</v>
      </c>
      <c r="B268" s="36">
        <f t="shared" ref="B268:G268" si="30">SUM(B193)</f>
        <v>305653.42999999993</v>
      </c>
      <c r="C268" s="36">
        <f t="shared" si="30"/>
        <v>350370.3</v>
      </c>
      <c r="D268" s="36">
        <f t="shared" si="30"/>
        <v>316706.56</v>
      </c>
      <c r="E268" s="36">
        <f t="shared" si="30"/>
        <v>372377</v>
      </c>
      <c r="F268" s="36">
        <f t="shared" si="30"/>
        <v>352041</v>
      </c>
      <c r="G268" s="36">
        <f t="shared" si="30"/>
        <v>352875</v>
      </c>
    </row>
    <row r="269" spans="1:7" ht="18.75" x14ac:dyDescent="0.25">
      <c r="A269" s="15" t="s">
        <v>133</v>
      </c>
      <c r="B269" s="36">
        <f t="shared" ref="B269:G269" si="31">SUM(B253)</f>
        <v>60283.469999999994</v>
      </c>
      <c r="C269" s="36">
        <f t="shared" si="31"/>
        <v>601766.29</v>
      </c>
      <c r="D269" s="36">
        <f t="shared" si="31"/>
        <v>158277.93</v>
      </c>
      <c r="E269" s="36">
        <f t="shared" si="31"/>
        <v>82336</v>
      </c>
      <c r="F269" s="36">
        <f t="shared" si="31"/>
        <v>51961</v>
      </c>
      <c r="G269" s="36">
        <f t="shared" si="31"/>
        <v>66758</v>
      </c>
    </row>
    <row r="270" spans="1:7" ht="18.75" x14ac:dyDescent="0.25">
      <c r="A270" s="15" t="s">
        <v>135</v>
      </c>
      <c r="B270" s="36">
        <f>SUM(B266)</f>
        <v>21800.179999999997</v>
      </c>
      <c r="C270" s="36">
        <f>SUM(C266)</f>
        <v>22456.57</v>
      </c>
      <c r="D270" s="36">
        <f>SUM(D266)</f>
        <v>29006.749999999996</v>
      </c>
      <c r="E270" s="36">
        <f>E266</f>
        <v>128864</v>
      </c>
      <c r="F270" s="36">
        <f>F266</f>
        <v>16622</v>
      </c>
      <c r="G270" s="36">
        <f>SUM(G266)</f>
        <v>16698</v>
      </c>
    </row>
    <row r="271" spans="1:7" ht="20.25" x14ac:dyDescent="0.25">
      <c r="A271" s="13" t="s">
        <v>136</v>
      </c>
      <c r="B271" s="37">
        <f t="shared" ref="B271:G271" si="32">SUM(B268:B270)</f>
        <v>387737.0799999999</v>
      </c>
      <c r="C271" s="37">
        <f t="shared" si="32"/>
        <v>974593.16</v>
      </c>
      <c r="D271" s="37">
        <f t="shared" si="32"/>
        <v>503991.24</v>
      </c>
      <c r="E271" s="37">
        <f t="shared" si="32"/>
        <v>583577</v>
      </c>
      <c r="F271" s="37">
        <f t="shared" si="32"/>
        <v>420624</v>
      </c>
      <c r="G271" s="37">
        <f t="shared" si="32"/>
        <v>436331</v>
      </c>
    </row>
    <row r="272" spans="1:7" ht="15.75" x14ac:dyDescent="0.25">
      <c r="A272" s="1"/>
      <c r="E272" s="39"/>
      <c r="F272" s="39"/>
    </row>
    <row r="273" spans="1:6" x14ac:dyDescent="0.25">
      <c r="E273" s="39"/>
      <c r="F273" s="39"/>
    </row>
    <row r="274" spans="1:6" ht="15.75" x14ac:dyDescent="0.25">
      <c r="A274" s="1"/>
      <c r="E274" s="39"/>
      <c r="F274" s="39"/>
    </row>
    <row r="275" spans="1:6" ht="15.75" x14ac:dyDescent="0.25">
      <c r="A275" s="1"/>
      <c r="E275" s="39"/>
      <c r="F275" s="39"/>
    </row>
    <row r="276" spans="1:6" ht="15.75" x14ac:dyDescent="0.25">
      <c r="A276" s="1"/>
      <c r="F276" s="39"/>
    </row>
    <row r="277" spans="1:6" ht="15.75" x14ac:dyDescent="0.25">
      <c r="A277" s="1"/>
      <c r="F277" s="39"/>
    </row>
    <row r="278" spans="1:6" ht="15.75" x14ac:dyDescent="0.25">
      <c r="A278" s="1"/>
      <c r="F278" s="39"/>
    </row>
    <row r="279" spans="1:6" ht="15.75" x14ac:dyDescent="0.25">
      <c r="A279" s="1"/>
      <c r="F279" s="39"/>
    </row>
    <row r="280" spans="1:6" ht="15.75" x14ac:dyDescent="0.25">
      <c r="A280" s="1"/>
      <c r="F280" s="39"/>
    </row>
    <row r="281" spans="1:6" ht="15.75" x14ac:dyDescent="0.25">
      <c r="A281" s="1"/>
      <c r="F281" s="39"/>
    </row>
    <row r="282" spans="1:6" ht="15.75" x14ac:dyDescent="0.25">
      <c r="A282" s="1"/>
      <c r="F282" s="39"/>
    </row>
    <row r="283" spans="1:6" ht="15.75" x14ac:dyDescent="0.25">
      <c r="A283" s="1"/>
      <c r="F283" s="39"/>
    </row>
    <row r="284" spans="1:6" ht="15.75" x14ac:dyDescent="0.25">
      <c r="A284" s="1"/>
      <c r="F284" s="39"/>
    </row>
    <row r="285" spans="1:6" ht="15.75" x14ac:dyDescent="0.25">
      <c r="A285" s="1"/>
      <c r="F285" s="39"/>
    </row>
    <row r="286" spans="1:6" ht="15.75" x14ac:dyDescent="0.25">
      <c r="A286" s="1"/>
      <c r="F286" s="39"/>
    </row>
    <row r="287" spans="1:6" ht="15.75" x14ac:dyDescent="0.25">
      <c r="A287" s="1"/>
      <c r="F287" s="39"/>
    </row>
    <row r="288" spans="1:6" ht="15.75" x14ac:dyDescent="0.25">
      <c r="A288" s="1"/>
      <c r="F288" s="39"/>
    </row>
    <row r="289" spans="1:6" x14ac:dyDescent="0.25">
      <c r="F289" s="39"/>
    </row>
    <row r="290" spans="1:6" ht="15.75" x14ac:dyDescent="0.25">
      <c r="A290" s="1"/>
      <c r="F290" s="39"/>
    </row>
    <row r="291" spans="1:6" ht="15.75" x14ac:dyDescent="0.25">
      <c r="A291" s="1"/>
      <c r="F291" s="39"/>
    </row>
    <row r="292" spans="1:6" ht="15.75" x14ac:dyDescent="0.25">
      <c r="A292" s="1"/>
      <c r="F292" s="39"/>
    </row>
    <row r="293" spans="1:6" ht="15.75" x14ac:dyDescent="0.25">
      <c r="A293" s="1"/>
      <c r="F293" s="39"/>
    </row>
    <row r="294" spans="1:6" ht="15.75" x14ac:dyDescent="0.25">
      <c r="A294" s="1"/>
    </row>
    <row r="295" spans="1:6" ht="15.75" x14ac:dyDescent="0.25">
      <c r="A295" s="1"/>
    </row>
    <row r="296" spans="1:6" ht="15.75" x14ac:dyDescent="0.25">
      <c r="A296" s="1"/>
    </row>
    <row r="297" spans="1:6" ht="15.75" x14ac:dyDescent="0.25">
      <c r="A297" s="1"/>
    </row>
    <row r="298" spans="1:6" ht="15.75" x14ac:dyDescent="0.25">
      <c r="A298" s="1"/>
    </row>
    <row r="299" spans="1:6" ht="15.75" x14ac:dyDescent="0.25">
      <c r="A299" s="1"/>
    </row>
    <row r="300" spans="1:6" ht="15.75" x14ac:dyDescent="0.25">
      <c r="A300" s="1"/>
    </row>
    <row r="301" spans="1:6" ht="15.75" x14ac:dyDescent="0.25">
      <c r="A301" s="1"/>
    </row>
    <row r="302" spans="1:6" ht="15.75" x14ac:dyDescent="0.25">
      <c r="A302" s="1"/>
    </row>
    <row r="303" spans="1:6" ht="15.75" x14ac:dyDescent="0.25">
      <c r="A303" s="1"/>
    </row>
    <row r="304" spans="1:6" ht="15.75" x14ac:dyDescent="0.25">
      <c r="A304" s="1"/>
    </row>
  </sheetData>
  <mergeCells count="3">
    <mergeCell ref="A1:G1"/>
    <mergeCell ref="A2:G2"/>
    <mergeCell ref="A3:G3"/>
  </mergeCells>
  <pageMargins left="0.23622047244094491" right="0.23622047244094491" top="0.74803149606299213" bottom="0.74803149606299213" header="0.31496062992125984" footer="0.31496062992125984"/>
  <pageSetup paperSize="9" scale="65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Prjmy</vt:lpstr>
      <vt:lpstr>Výdavky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Matej Macak</dc:creator>
  <cp:lastModifiedBy>SOMOROVÁ Helena</cp:lastModifiedBy>
  <cp:lastPrinted>2020-11-27T09:36:26Z</cp:lastPrinted>
  <dcterms:created xsi:type="dcterms:W3CDTF">2018-11-07T19:37:44Z</dcterms:created>
  <dcterms:modified xsi:type="dcterms:W3CDTF">2021-03-15T07:49:01Z</dcterms:modified>
</cp:coreProperties>
</file>